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Excel2013\Lesson01\Data-Before Student Work\"/>
    </mc:Choice>
  </mc:AlternateContent>
  <bookViews>
    <workbookView xWindow="0" yWindow="0" windowWidth="19200" windowHeight="11595"/>
  </bookViews>
  <sheets>
    <sheet name="Loan Amortization Schedule" sheetId="1" r:id="rId1"/>
  </sheets>
  <definedNames>
    <definedName name="Beg_Bal">'Loan Amortization Schedule'!$C$18:$C$377</definedName>
    <definedName name="Cum_Int">'Loan Amortization Schedule'!$J$18:$J$377</definedName>
    <definedName name="Data">'Loan Amortization Schedule'!$A$18:$J$377</definedName>
    <definedName name="End_Bal">'Loan Amortization Schedule'!$I$18:$I$377</definedName>
    <definedName name="Extra_Pay">'Loan Amortization Schedule'!$E$18:$E$377</definedName>
    <definedName name="Full_Print">'Loan Amortization Schedule'!$A$1:$J$377</definedName>
    <definedName name="Header_Row">ROW('Loan Amortization Schedule'!$17:$17)</definedName>
    <definedName name="Int">'Loan Amortization Schedule'!$H$18:$H$377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Schedule'!$B$18:$B$377</definedName>
    <definedName name="Pay_Num">'Loan Amortization Schedule'!$A$18:$A$377</definedName>
    <definedName name="Payment_Date">DATE(YEAR(Loan_Start),MONTH(Loan_Start)+Payment_Number,DAY(Loan_Start))</definedName>
    <definedName name="Princ">'Loan Amortization Schedule'!$G$18:$G$377</definedName>
    <definedName name="Print_Area_Reset">OFFSET(Full_Print,0,0,Last_Row)</definedName>
    <definedName name="_xlnm.Print_Titles" localSheetId="0">'Loan Amortization Schedule'!$14:$17</definedName>
    <definedName name="Sched_Pay">'Loan Amortization Schedule'!$D$18:$D$377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Schedule'!$H$5</definedName>
    <definedName name="Total_Interest">'Loan Amortization Schedule'!$H$9</definedName>
    <definedName name="Total_Pay">'Loan Amortization Schedule'!$F$18:$F$377</definedName>
    <definedName name="Total_Payment">Scheduled_Payment+Extra_Payment</definedName>
    <definedName name="Values_Entered">IF(Loan_Amount*Interest_Rate*Loan_Years*Loan_Start&gt;0,1,0)</definedName>
  </definedNames>
  <calcPr calcId="152511" fullCalcOnLoad="1"/>
</workbook>
</file>

<file path=xl/calcChain.xml><?xml version="1.0" encoding="utf-8"?>
<calcChain xmlns="http://schemas.openxmlformats.org/spreadsheetml/2006/main">
  <c r="A18" i="1" l="1"/>
  <c r="A19" i="1" s="1"/>
  <c r="H5" i="1"/>
  <c r="C18" i="1"/>
  <c r="B19" i="1"/>
  <c r="H6" i="1"/>
  <c r="B18" i="1" l="1"/>
  <c r="D18" i="1"/>
  <c r="A20" i="1"/>
  <c r="D19" i="1"/>
  <c r="E18" i="1"/>
  <c r="H18" i="1"/>
  <c r="A21" i="1" l="1"/>
  <c r="D20" i="1"/>
  <c r="B20" i="1"/>
  <c r="J18" i="1"/>
  <c r="F18" i="1"/>
  <c r="G18" i="1" s="1"/>
  <c r="I18" i="1" s="1"/>
  <c r="C19" i="1" l="1"/>
  <c r="D21" i="1"/>
  <c r="A22" i="1"/>
  <c r="B21" i="1"/>
  <c r="D22" i="1" l="1"/>
  <c r="A23" i="1"/>
  <c r="B22" i="1"/>
  <c r="H19" i="1"/>
  <c r="E19" i="1"/>
  <c r="F19" i="1" l="1"/>
  <c r="G19" i="1" s="1"/>
  <c r="I19" i="1" s="1"/>
  <c r="J19" i="1"/>
  <c r="D23" i="1"/>
  <c r="A24" i="1"/>
  <c r="B23" i="1"/>
  <c r="C20" i="1" l="1"/>
  <c r="D24" i="1"/>
  <c r="A25" i="1"/>
  <c r="B24" i="1"/>
  <c r="D25" i="1" l="1"/>
  <c r="A26" i="1"/>
  <c r="B25" i="1"/>
  <c r="H20" i="1"/>
  <c r="E20" i="1"/>
  <c r="F20" i="1" l="1"/>
  <c r="G20" i="1" s="1"/>
  <c r="I20" i="1" s="1"/>
  <c r="J20" i="1"/>
  <c r="D26" i="1"/>
  <c r="A27" i="1"/>
  <c r="B26" i="1"/>
  <c r="D27" i="1" l="1"/>
  <c r="A28" i="1"/>
  <c r="B27" i="1"/>
  <c r="C21" i="1"/>
  <c r="D28" i="1" l="1"/>
  <c r="A29" i="1"/>
  <c r="B28" i="1"/>
  <c r="H21" i="1"/>
  <c r="E21" i="1"/>
  <c r="F21" i="1" l="1"/>
  <c r="G21" i="1" s="1"/>
  <c r="I21" i="1" s="1"/>
  <c r="D29" i="1"/>
  <c r="A30" i="1"/>
  <c r="B29" i="1"/>
  <c r="J21" i="1"/>
  <c r="C22" i="1" l="1"/>
  <c r="D30" i="1"/>
  <c r="A31" i="1"/>
  <c r="B30" i="1"/>
  <c r="D31" i="1" l="1"/>
  <c r="A32" i="1"/>
  <c r="B31" i="1"/>
  <c r="H22" i="1"/>
  <c r="E22" i="1"/>
  <c r="F22" i="1" l="1"/>
  <c r="G22" i="1" s="1"/>
  <c r="I22" i="1" s="1"/>
  <c r="D32" i="1"/>
  <c r="A33" i="1"/>
  <c r="B32" i="1"/>
  <c r="J22" i="1"/>
  <c r="C23" i="1" l="1"/>
  <c r="D33" i="1"/>
  <c r="A34" i="1"/>
  <c r="B33" i="1"/>
  <c r="D34" i="1" l="1"/>
  <c r="A35" i="1"/>
  <c r="B34" i="1"/>
  <c r="H23" i="1"/>
  <c r="J23" i="1" s="1"/>
  <c r="E23" i="1"/>
  <c r="D35" i="1" l="1"/>
  <c r="A36" i="1"/>
  <c r="B35" i="1"/>
  <c r="F23" i="1"/>
  <c r="G23" i="1" s="1"/>
  <c r="I23" i="1" s="1"/>
  <c r="C24" i="1" s="1"/>
  <c r="D36" i="1" l="1"/>
  <c r="A37" i="1"/>
  <c r="B36" i="1"/>
  <c r="E24" i="1"/>
  <c r="H24" i="1"/>
  <c r="J24" i="1" s="1"/>
  <c r="D37" i="1" l="1"/>
  <c r="A38" i="1"/>
  <c r="B37" i="1"/>
  <c r="F24" i="1"/>
  <c r="G24" i="1" s="1"/>
  <c r="I24" i="1" s="1"/>
  <c r="C25" i="1" s="1"/>
  <c r="H25" i="1" l="1"/>
  <c r="J25" i="1" s="1"/>
  <c r="E25" i="1"/>
  <c r="D38" i="1"/>
  <c r="A39" i="1"/>
  <c r="B38" i="1"/>
  <c r="A40" i="1" l="1"/>
  <c r="D39" i="1"/>
  <c r="B39" i="1"/>
  <c r="F25" i="1"/>
  <c r="G25" i="1" s="1"/>
  <c r="I25" i="1" s="1"/>
  <c r="C26" i="1" s="1"/>
  <c r="E26" i="1" l="1"/>
  <c r="H26" i="1"/>
  <c r="J26" i="1" s="1"/>
  <c r="A41" i="1"/>
  <c r="D40" i="1"/>
  <c r="B40" i="1"/>
  <c r="A42" i="1" l="1"/>
  <c r="D41" i="1"/>
  <c r="B41" i="1"/>
  <c r="F26" i="1"/>
  <c r="G26" i="1" s="1"/>
  <c r="I26" i="1" s="1"/>
  <c r="C27" i="1" s="1"/>
  <c r="E27" i="1" l="1"/>
  <c r="H27" i="1"/>
  <c r="J27" i="1" s="1"/>
  <c r="A43" i="1"/>
  <c r="D42" i="1"/>
  <c r="B42" i="1"/>
  <c r="A44" i="1" l="1"/>
  <c r="D43" i="1"/>
  <c r="B43" i="1"/>
  <c r="F27" i="1"/>
  <c r="G27" i="1" s="1"/>
  <c r="I27" i="1" s="1"/>
  <c r="C28" i="1" s="1"/>
  <c r="E28" i="1" l="1"/>
  <c r="H28" i="1"/>
  <c r="J28" i="1" s="1"/>
  <c r="A45" i="1"/>
  <c r="D44" i="1"/>
  <c r="B44" i="1"/>
  <c r="A46" i="1" l="1"/>
  <c r="D45" i="1"/>
  <c r="B45" i="1"/>
  <c r="F28" i="1"/>
  <c r="G28" i="1" s="1"/>
  <c r="I28" i="1" s="1"/>
  <c r="C29" i="1" s="1"/>
  <c r="E29" i="1" l="1"/>
  <c r="H29" i="1"/>
  <c r="J29" i="1" s="1"/>
  <c r="A47" i="1"/>
  <c r="D46" i="1"/>
  <c r="B46" i="1"/>
  <c r="A48" i="1" l="1"/>
  <c r="D47" i="1"/>
  <c r="B47" i="1"/>
  <c r="F29" i="1"/>
  <c r="G29" i="1" s="1"/>
  <c r="I29" i="1" s="1"/>
  <c r="C30" i="1" s="1"/>
  <c r="H30" i="1" l="1"/>
  <c r="J30" i="1" s="1"/>
  <c r="E30" i="1"/>
  <c r="A49" i="1"/>
  <c r="D48" i="1"/>
  <c r="B48" i="1"/>
  <c r="A50" i="1" l="1"/>
  <c r="D49" i="1"/>
  <c r="B49" i="1"/>
  <c r="F30" i="1"/>
  <c r="G30" i="1" s="1"/>
  <c r="I30" i="1" s="1"/>
  <c r="C31" i="1" s="1"/>
  <c r="E31" i="1" l="1"/>
  <c r="H31" i="1"/>
  <c r="J31" i="1" s="1"/>
  <c r="A51" i="1"/>
  <c r="D50" i="1"/>
  <c r="B50" i="1"/>
  <c r="A52" i="1" l="1"/>
  <c r="D51" i="1"/>
  <c r="B51" i="1"/>
  <c r="F31" i="1"/>
  <c r="G31" i="1" s="1"/>
  <c r="I31" i="1" s="1"/>
  <c r="C32" i="1" s="1"/>
  <c r="E32" i="1" l="1"/>
  <c r="H32" i="1"/>
  <c r="J32" i="1" s="1"/>
  <c r="A53" i="1"/>
  <c r="D52" i="1"/>
  <c r="B52" i="1"/>
  <c r="A54" i="1" l="1"/>
  <c r="D53" i="1"/>
  <c r="B53" i="1"/>
  <c r="F32" i="1"/>
  <c r="G32" i="1" s="1"/>
  <c r="I32" i="1" s="1"/>
  <c r="C33" i="1" s="1"/>
  <c r="H33" i="1" l="1"/>
  <c r="J33" i="1" s="1"/>
  <c r="E33" i="1"/>
  <c r="A55" i="1"/>
  <c r="D54" i="1"/>
  <c r="B54" i="1"/>
  <c r="A56" i="1" l="1"/>
  <c r="D55" i="1"/>
  <c r="B55" i="1"/>
  <c r="F33" i="1"/>
  <c r="G33" i="1" s="1"/>
  <c r="I33" i="1" s="1"/>
  <c r="C34" i="1" s="1"/>
  <c r="E34" i="1" l="1"/>
  <c r="H34" i="1"/>
  <c r="J34" i="1" s="1"/>
  <c r="A57" i="1"/>
  <c r="D56" i="1"/>
  <c r="B56" i="1"/>
  <c r="A58" i="1" l="1"/>
  <c r="D57" i="1"/>
  <c r="B57" i="1"/>
  <c r="F34" i="1"/>
  <c r="G34" i="1" s="1"/>
  <c r="I34" i="1" s="1"/>
  <c r="C35" i="1" s="1"/>
  <c r="E35" i="1" l="1"/>
  <c r="H35" i="1"/>
  <c r="J35" i="1" s="1"/>
  <c r="A59" i="1"/>
  <c r="D58" i="1"/>
  <c r="B58" i="1"/>
  <c r="A60" i="1" l="1"/>
  <c r="D59" i="1"/>
  <c r="B59" i="1"/>
  <c r="F35" i="1"/>
  <c r="G35" i="1" s="1"/>
  <c r="I35" i="1" s="1"/>
  <c r="C36" i="1" s="1"/>
  <c r="E36" i="1" l="1"/>
  <c r="H36" i="1"/>
  <c r="J36" i="1" s="1"/>
  <c r="A61" i="1"/>
  <c r="D60" i="1"/>
  <c r="B60" i="1"/>
  <c r="A62" i="1" l="1"/>
  <c r="D61" i="1"/>
  <c r="B61" i="1"/>
  <c r="F36" i="1"/>
  <c r="G36" i="1" s="1"/>
  <c r="I36" i="1" s="1"/>
  <c r="C37" i="1" s="1"/>
  <c r="E37" i="1" l="1"/>
  <c r="H37" i="1"/>
  <c r="J37" i="1" s="1"/>
  <c r="A63" i="1"/>
  <c r="D62" i="1"/>
  <c r="B62" i="1"/>
  <c r="A64" i="1" l="1"/>
  <c r="D63" i="1"/>
  <c r="B63" i="1"/>
  <c r="F37" i="1"/>
  <c r="G37" i="1" s="1"/>
  <c r="I37" i="1" s="1"/>
  <c r="C38" i="1" s="1"/>
  <c r="E38" i="1" l="1"/>
  <c r="H38" i="1"/>
  <c r="J38" i="1" s="1"/>
  <c r="A65" i="1"/>
  <c r="D64" i="1"/>
  <c r="B64" i="1"/>
  <c r="A66" i="1" l="1"/>
  <c r="D65" i="1"/>
  <c r="B65" i="1"/>
  <c r="F38" i="1"/>
  <c r="G38" i="1" s="1"/>
  <c r="I38" i="1" s="1"/>
  <c r="C39" i="1" s="1"/>
  <c r="H39" i="1" l="1"/>
  <c r="J39" i="1" s="1"/>
  <c r="E39" i="1"/>
  <c r="A67" i="1"/>
  <c r="D66" i="1"/>
  <c r="B66" i="1"/>
  <c r="A68" i="1" l="1"/>
  <c r="D67" i="1"/>
  <c r="B67" i="1"/>
  <c r="F39" i="1"/>
  <c r="G39" i="1" s="1"/>
  <c r="I39" i="1" s="1"/>
  <c r="C40" i="1" s="1"/>
  <c r="H40" i="1" l="1"/>
  <c r="J40" i="1" s="1"/>
  <c r="E40" i="1"/>
  <c r="A69" i="1"/>
  <c r="D68" i="1"/>
  <c r="B68" i="1"/>
  <c r="A70" i="1" l="1"/>
  <c r="D69" i="1"/>
  <c r="B69" i="1"/>
  <c r="F40" i="1"/>
  <c r="G40" i="1" s="1"/>
  <c r="I40" i="1" s="1"/>
  <c r="C41" i="1" s="1"/>
  <c r="H41" i="1" l="1"/>
  <c r="J41" i="1" s="1"/>
  <c r="E41" i="1"/>
  <c r="A71" i="1"/>
  <c r="D70" i="1"/>
  <c r="B70" i="1"/>
  <c r="A72" i="1" l="1"/>
  <c r="D71" i="1"/>
  <c r="B71" i="1"/>
  <c r="F41" i="1"/>
  <c r="G41" i="1" s="1"/>
  <c r="I41" i="1" s="1"/>
  <c r="C42" i="1" s="1"/>
  <c r="H42" i="1" l="1"/>
  <c r="J42" i="1" s="1"/>
  <c r="E42" i="1"/>
  <c r="A73" i="1"/>
  <c r="D72" i="1"/>
  <c r="B72" i="1"/>
  <c r="D73" i="1" l="1"/>
  <c r="A74" i="1"/>
  <c r="B73" i="1"/>
  <c r="F42" i="1"/>
  <c r="G42" i="1" s="1"/>
  <c r="I42" i="1" s="1"/>
  <c r="C43" i="1" s="1"/>
  <c r="H43" i="1" l="1"/>
  <c r="J43" i="1" s="1"/>
  <c r="E43" i="1"/>
  <c r="D74" i="1"/>
  <c r="A75" i="1"/>
  <c r="B74" i="1"/>
  <c r="D75" i="1" l="1"/>
  <c r="A76" i="1"/>
  <c r="B75" i="1"/>
  <c r="F43" i="1"/>
  <c r="G43" i="1" s="1"/>
  <c r="I43" i="1" s="1"/>
  <c r="C44" i="1" s="1"/>
  <c r="H44" i="1" l="1"/>
  <c r="J44" i="1" s="1"/>
  <c r="E44" i="1"/>
  <c r="D76" i="1"/>
  <c r="A77" i="1"/>
  <c r="B76" i="1"/>
  <c r="D77" i="1" l="1"/>
  <c r="A78" i="1"/>
  <c r="B77" i="1"/>
  <c r="F44" i="1"/>
  <c r="G44" i="1" s="1"/>
  <c r="I44" i="1" s="1"/>
  <c r="C45" i="1" s="1"/>
  <c r="H45" i="1" l="1"/>
  <c r="J45" i="1" s="1"/>
  <c r="E45" i="1"/>
  <c r="D78" i="1"/>
  <c r="A79" i="1"/>
  <c r="B78" i="1"/>
  <c r="D79" i="1" l="1"/>
  <c r="A80" i="1"/>
  <c r="B79" i="1"/>
  <c r="F45" i="1"/>
  <c r="G45" i="1" s="1"/>
  <c r="I45" i="1" s="1"/>
  <c r="C46" i="1" s="1"/>
  <c r="H46" i="1" l="1"/>
  <c r="J46" i="1" s="1"/>
  <c r="E46" i="1"/>
  <c r="D80" i="1"/>
  <c r="A81" i="1"/>
  <c r="B80" i="1"/>
  <c r="F46" i="1" l="1"/>
  <c r="G46" i="1" s="1"/>
  <c r="I46" i="1" s="1"/>
  <c r="C47" i="1" s="1"/>
  <c r="D81" i="1"/>
  <c r="A82" i="1"/>
  <c r="B81" i="1"/>
  <c r="H47" i="1" l="1"/>
  <c r="J47" i="1" s="1"/>
  <c r="E47" i="1"/>
  <c r="D82" i="1"/>
  <c r="A83" i="1"/>
  <c r="B82" i="1"/>
  <c r="D83" i="1" l="1"/>
  <c r="A84" i="1"/>
  <c r="B83" i="1"/>
  <c r="F47" i="1"/>
  <c r="G47" i="1" s="1"/>
  <c r="I47" i="1" s="1"/>
  <c r="C48" i="1" s="1"/>
  <c r="H48" i="1" l="1"/>
  <c r="J48" i="1" s="1"/>
  <c r="E48" i="1"/>
  <c r="D84" i="1"/>
  <c r="A85" i="1"/>
  <c r="B84" i="1"/>
  <c r="F48" i="1" l="1"/>
  <c r="G48" i="1" s="1"/>
  <c r="I48" i="1" s="1"/>
  <c r="C49" i="1" s="1"/>
  <c r="D85" i="1"/>
  <c r="A86" i="1"/>
  <c r="B85" i="1"/>
  <c r="H49" i="1" l="1"/>
  <c r="J49" i="1" s="1"/>
  <c r="E49" i="1"/>
  <c r="D86" i="1"/>
  <c r="A87" i="1"/>
  <c r="B86" i="1"/>
  <c r="F49" i="1" l="1"/>
  <c r="G49" i="1" s="1"/>
  <c r="I49" i="1" s="1"/>
  <c r="C50" i="1" s="1"/>
  <c r="D87" i="1"/>
  <c r="A88" i="1"/>
  <c r="B87" i="1"/>
  <c r="H50" i="1" l="1"/>
  <c r="J50" i="1" s="1"/>
  <c r="E50" i="1"/>
  <c r="D88" i="1"/>
  <c r="A89" i="1"/>
  <c r="B88" i="1"/>
  <c r="F50" i="1" l="1"/>
  <c r="G50" i="1" s="1"/>
  <c r="I50" i="1" s="1"/>
  <c r="C51" i="1" s="1"/>
  <c r="D89" i="1"/>
  <c r="A90" i="1"/>
  <c r="B89" i="1"/>
  <c r="H51" i="1" l="1"/>
  <c r="J51" i="1" s="1"/>
  <c r="E51" i="1"/>
  <c r="D90" i="1"/>
  <c r="A91" i="1"/>
  <c r="B90" i="1"/>
  <c r="F51" i="1" l="1"/>
  <c r="G51" i="1" s="1"/>
  <c r="I51" i="1" s="1"/>
  <c r="C52" i="1" s="1"/>
  <c r="D91" i="1"/>
  <c r="A92" i="1"/>
  <c r="B91" i="1"/>
  <c r="H52" i="1" l="1"/>
  <c r="J52" i="1" s="1"/>
  <c r="E52" i="1"/>
  <c r="D92" i="1"/>
  <c r="A93" i="1"/>
  <c r="B92" i="1"/>
  <c r="D93" i="1" l="1"/>
  <c r="A94" i="1"/>
  <c r="B93" i="1"/>
  <c r="F52" i="1"/>
  <c r="G52" i="1" s="1"/>
  <c r="I52" i="1" s="1"/>
  <c r="C53" i="1" s="1"/>
  <c r="H53" i="1" l="1"/>
  <c r="J53" i="1" s="1"/>
  <c r="E53" i="1"/>
  <c r="D94" i="1"/>
  <c r="A95" i="1"/>
  <c r="B94" i="1"/>
  <c r="F53" i="1" l="1"/>
  <c r="G53" i="1" s="1"/>
  <c r="I53" i="1" s="1"/>
  <c r="C54" i="1" s="1"/>
  <c r="D95" i="1"/>
  <c r="A96" i="1"/>
  <c r="B95" i="1"/>
  <c r="H54" i="1" l="1"/>
  <c r="J54" i="1" s="1"/>
  <c r="E54" i="1"/>
  <c r="D96" i="1"/>
  <c r="A97" i="1"/>
  <c r="B96" i="1"/>
  <c r="D97" i="1" l="1"/>
  <c r="A98" i="1"/>
  <c r="B97" i="1"/>
  <c r="F54" i="1"/>
  <c r="G54" i="1" s="1"/>
  <c r="I54" i="1" s="1"/>
  <c r="C55" i="1" s="1"/>
  <c r="H55" i="1" l="1"/>
  <c r="J55" i="1" s="1"/>
  <c r="E55" i="1"/>
  <c r="D98" i="1"/>
  <c r="A99" i="1"/>
  <c r="B98" i="1"/>
  <c r="D99" i="1" l="1"/>
  <c r="A100" i="1"/>
  <c r="B99" i="1"/>
  <c r="F55" i="1"/>
  <c r="G55" i="1" s="1"/>
  <c r="I55" i="1" s="1"/>
  <c r="C56" i="1" s="1"/>
  <c r="H56" i="1" l="1"/>
  <c r="J56" i="1" s="1"/>
  <c r="E56" i="1"/>
  <c r="D100" i="1"/>
  <c r="A101" i="1"/>
  <c r="B100" i="1"/>
  <c r="D101" i="1" l="1"/>
  <c r="A102" i="1"/>
  <c r="B101" i="1"/>
  <c r="F56" i="1"/>
  <c r="G56" i="1" s="1"/>
  <c r="I56" i="1" s="1"/>
  <c r="C57" i="1" s="1"/>
  <c r="H57" i="1" l="1"/>
  <c r="J57" i="1" s="1"/>
  <c r="E57" i="1"/>
  <c r="D102" i="1"/>
  <c r="A103" i="1"/>
  <c r="B102" i="1"/>
  <c r="D103" i="1" l="1"/>
  <c r="A104" i="1"/>
  <c r="B103" i="1"/>
  <c r="F57" i="1"/>
  <c r="G57" i="1" s="1"/>
  <c r="I57" i="1" s="1"/>
  <c r="C58" i="1" s="1"/>
  <c r="H58" i="1" l="1"/>
  <c r="J58" i="1" s="1"/>
  <c r="E58" i="1"/>
  <c r="D104" i="1"/>
  <c r="A105" i="1"/>
  <c r="B104" i="1"/>
  <c r="F58" i="1" l="1"/>
  <c r="G58" i="1" s="1"/>
  <c r="I58" i="1" s="1"/>
  <c r="C59" i="1" s="1"/>
  <c r="D105" i="1"/>
  <c r="A106" i="1"/>
  <c r="B105" i="1"/>
  <c r="H59" i="1" l="1"/>
  <c r="J59" i="1" s="1"/>
  <c r="E59" i="1"/>
  <c r="D106" i="1"/>
  <c r="A107" i="1"/>
  <c r="B106" i="1"/>
  <c r="F59" i="1" l="1"/>
  <c r="G59" i="1" s="1"/>
  <c r="I59" i="1" s="1"/>
  <c r="C60" i="1" s="1"/>
  <c r="D107" i="1"/>
  <c r="A108" i="1"/>
  <c r="B107" i="1"/>
  <c r="H60" i="1" l="1"/>
  <c r="J60" i="1" s="1"/>
  <c r="E60" i="1"/>
  <c r="D108" i="1"/>
  <c r="A109" i="1"/>
  <c r="B108" i="1"/>
  <c r="D109" i="1" l="1"/>
  <c r="A110" i="1"/>
  <c r="B109" i="1"/>
  <c r="F60" i="1"/>
  <c r="G60" i="1" s="1"/>
  <c r="I60" i="1" s="1"/>
  <c r="C61" i="1" s="1"/>
  <c r="H61" i="1" l="1"/>
  <c r="J61" i="1" s="1"/>
  <c r="E61" i="1"/>
  <c r="D110" i="1"/>
  <c r="A111" i="1"/>
  <c r="B110" i="1"/>
  <c r="F61" i="1" l="1"/>
  <c r="G61" i="1" s="1"/>
  <c r="I61" i="1" s="1"/>
  <c r="C62" i="1" s="1"/>
  <c r="D111" i="1"/>
  <c r="A112" i="1"/>
  <c r="B111" i="1"/>
  <c r="H62" i="1" l="1"/>
  <c r="J62" i="1" s="1"/>
  <c r="E62" i="1"/>
  <c r="D112" i="1"/>
  <c r="A113" i="1"/>
  <c r="B112" i="1"/>
  <c r="D113" i="1" l="1"/>
  <c r="A114" i="1"/>
  <c r="B113" i="1"/>
  <c r="F62" i="1"/>
  <c r="G62" i="1" s="1"/>
  <c r="I62" i="1" s="1"/>
  <c r="C63" i="1" s="1"/>
  <c r="H63" i="1" l="1"/>
  <c r="J63" i="1" s="1"/>
  <c r="E63" i="1"/>
  <c r="D114" i="1"/>
  <c r="A115" i="1"/>
  <c r="B114" i="1"/>
  <c r="F63" i="1" l="1"/>
  <c r="G63" i="1" s="1"/>
  <c r="I63" i="1" s="1"/>
  <c r="C64" i="1" s="1"/>
  <c r="D115" i="1"/>
  <c r="A116" i="1"/>
  <c r="B115" i="1"/>
  <c r="H64" i="1" l="1"/>
  <c r="J64" i="1" s="1"/>
  <c r="E64" i="1"/>
  <c r="D116" i="1"/>
  <c r="A117" i="1"/>
  <c r="B116" i="1"/>
  <c r="D117" i="1" l="1"/>
  <c r="A118" i="1"/>
  <c r="B117" i="1"/>
  <c r="F64" i="1"/>
  <c r="G64" i="1" s="1"/>
  <c r="I64" i="1" s="1"/>
  <c r="C65" i="1" s="1"/>
  <c r="H65" i="1" l="1"/>
  <c r="J65" i="1" s="1"/>
  <c r="E65" i="1"/>
  <c r="D118" i="1"/>
  <c r="A119" i="1"/>
  <c r="B118" i="1"/>
  <c r="D119" i="1" l="1"/>
  <c r="A120" i="1"/>
  <c r="B119" i="1"/>
  <c r="F65" i="1"/>
  <c r="G65" i="1" s="1"/>
  <c r="I65" i="1" s="1"/>
  <c r="C66" i="1" s="1"/>
  <c r="H66" i="1" l="1"/>
  <c r="J66" i="1" s="1"/>
  <c r="E66" i="1"/>
  <c r="D120" i="1"/>
  <c r="A121" i="1"/>
  <c r="B120" i="1"/>
  <c r="D121" i="1" l="1"/>
  <c r="A122" i="1"/>
  <c r="B121" i="1"/>
  <c r="F66" i="1"/>
  <c r="G66" i="1" s="1"/>
  <c r="I66" i="1" s="1"/>
  <c r="C67" i="1" s="1"/>
  <c r="H67" i="1" l="1"/>
  <c r="J67" i="1" s="1"/>
  <c r="E67" i="1"/>
  <c r="D122" i="1"/>
  <c r="A123" i="1"/>
  <c r="B122" i="1"/>
  <c r="F67" i="1" l="1"/>
  <c r="G67" i="1" s="1"/>
  <c r="I67" i="1" s="1"/>
  <c r="C68" i="1" s="1"/>
  <c r="D123" i="1"/>
  <c r="A124" i="1"/>
  <c r="B123" i="1"/>
  <c r="D124" i="1" l="1"/>
  <c r="A125" i="1"/>
  <c r="B124" i="1"/>
  <c r="E68" i="1"/>
  <c r="H68" i="1"/>
  <c r="J68" i="1" s="1"/>
  <c r="F68" i="1" l="1"/>
  <c r="G68" i="1" s="1"/>
  <c r="I68" i="1" s="1"/>
  <c r="C69" i="1" s="1"/>
  <c r="D125" i="1"/>
  <c r="A126" i="1"/>
  <c r="B125" i="1"/>
  <c r="H69" i="1" l="1"/>
  <c r="J69" i="1" s="1"/>
  <c r="E69" i="1"/>
  <c r="D126" i="1"/>
  <c r="A127" i="1"/>
  <c r="B126" i="1"/>
  <c r="D127" i="1" l="1"/>
  <c r="A128" i="1"/>
  <c r="B127" i="1"/>
  <c r="F69" i="1"/>
  <c r="G69" i="1" s="1"/>
  <c r="I69" i="1" s="1"/>
  <c r="C70" i="1" s="1"/>
  <c r="H70" i="1" l="1"/>
  <c r="J70" i="1" s="1"/>
  <c r="E70" i="1"/>
  <c r="D128" i="1"/>
  <c r="A129" i="1"/>
  <c r="B128" i="1"/>
  <c r="D129" i="1" l="1"/>
  <c r="A130" i="1"/>
  <c r="B129" i="1"/>
  <c r="F70" i="1"/>
  <c r="G70" i="1" s="1"/>
  <c r="I70" i="1" s="1"/>
  <c r="C71" i="1" s="1"/>
  <c r="H71" i="1" l="1"/>
  <c r="J71" i="1" s="1"/>
  <c r="E71" i="1"/>
  <c r="D130" i="1"/>
  <c r="A131" i="1"/>
  <c r="B130" i="1"/>
  <c r="D131" i="1" l="1"/>
  <c r="A132" i="1"/>
  <c r="B131" i="1"/>
  <c r="F71" i="1"/>
  <c r="G71" i="1" s="1"/>
  <c r="I71" i="1" s="1"/>
  <c r="C72" i="1" s="1"/>
  <c r="H72" i="1" l="1"/>
  <c r="J72" i="1" s="1"/>
  <c r="E72" i="1"/>
  <c r="D132" i="1"/>
  <c r="A133" i="1"/>
  <c r="B132" i="1"/>
  <c r="D133" i="1" l="1"/>
  <c r="A134" i="1"/>
  <c r="B133" i="1"/>
  <c r="F72" i="1"/>
  <c r="G72" i="1" s="1"/>
  <c r="I72" i="1" s="1"/>
  <c r="C73" i="1" s="1"/>
  <c r="H73" i="1" l="1"/>
  <c r="J73" i="1" s="1"/>
  <c r="E73" i="1"/>
  <c r="D134" i="1"/>
  <c r="A135" i="1"/>
  <c r="B134" i="1"/>
  <c r="D135" i="1" l="1"/>
  <c r="A136" i="1"/>
  <c r="B135" i="1"/>
  <c r="F73" i="1"/>
  <c r="G73" i="1" s="1"/>
  <c r="I73" i="1" s="1"/>
  <c r="C74" i="1" s="1"/>
  <c r="E74" i="1" l="1"/>
  <c r="H74" i="1"/>
  <c r="J74" i="1" s="1"/>
  <c r="D136" i="1"/>
  <c r="A137" i="1"/>
  <c r="B136" i="1"/>
  <c r="D137" i="1" l="1"/>
  <c r="A138" i="1"/>
  <c r="B137" i="1"/>
  <c r="F74" i="1"/>
  <c r="G74" i="1" s="1"/>
  <c r="I74" i="1" s="1"/>
  <c r="C75" i="1" s="1"/>
  <c r="E75" i="1" l="1"/>
  <c r="H75" i="1"/>
  <c r="J75" i="1" s="1"/>
  <c r="D138" i="1"/>
  <c r="A139" i="1"/>
  <c r="B138" i="1"/>
  <c r="D139" i="1" l="1"/>
  <c r="A140" i="1"/>
  <c r="B139" i="1"/>
  <c r="F75" i="1"/>
  <c r="G75" i="1" s="1"/>
  <c r="I75" i="1" s="1"/>
  <c r="C76" i="1" s="1"/>
  <c r="E76" i="1" l="1"/>
  <c r="H76" i="1"/>
  <c r="J76" i="1" s="1"/>
  <c r="D140" i="1"/>
  <c r="A141" i="1"/>
  <c r="B140" i="1"/>
  <c r="D141" i="1" l="1"/>
  <c r="A142" i="1"/>
  <c r="B141" i="1"/>
  <c r="F76" i="1"/>
  <c r="G76" i="1" s="1"/>
  <c r="I76" i="1" s="1"/>
  <c r="C77" i="1" s="1"/>
  <c r="E77" i="1" l="1"/>
  <c r="H77" i="1"/>
  <c r="J77" i="1" s="1"/>
  <c r="D142" i="1"/>
  <c r="A143" i="1"/>
  <c r="B142" i="1"/>
  <c r="D143" i="1" l="1"/>
  <c r="A144" i="1"/>
  <c r="B143" i="1"/>
  <c r="F77" i="1"/>
  <c r="G77" i="1" s="1"/>
  <c r="I77" i="1" s="1"/>
  <c r="C78" i="1" s="1"/>
  <c r="E78" i="1" l="1"/>
  <c r="H78" i="1"/>
  <c r="J78" i="1" s="1"/>
  <c r="D144" i="1"/>
  <c r="A145" i="1"/>
  <c r="B144" i="1"/>
  <c r="D145" i="1" l="1"/>
  <c r="A146" i="1"/>
  <c r="B145" i="1"/>
  <c r="F78" i="1"/>
  <c r="G78" i="1" s="1"/>
  <c r="I78" i="1" s="1"/>
  <c r="C79" i="1" s="1"/>
  <c r="H79" i="1" l="1"/>
  <c r="J79" i="1" s="1"/>
  <c r="E79" i="1"/>
  <c r="D146" i="1"/>
  <c r="A147" i="1"/>
  <c r="B146" i="1"/>
  <c r="D147" i="1" l="1"/>
  <c r="A148" i="1"/>
  <c r="B147" i="1"/>
  <c r="F79" i="1"/>
  <c r="G79" i="1" s="1"/>
  <c r="I79" i="1" s="1"/>
  <c r="C80" i="1" s="1"/>
  <c r="H80" i="1" l="1"/>
  <c r="J80" i="1" s="1"/>
  <c r="E80" i="1"/>
  <c r="D148" i="1"/>
  <c r="A149" i="1"/>
  <c r="B148" i="1"/>
  <c r="D149" i="1" l="1"/>
  <c r="A150" i="1"/>
  <c r="B149" i="1"/>
  <c r="F80" i="1"/>
  <c r="G80" i="1" s="1"/>
  <c r="I80" i="1" s="1"/>
  <c r="C81" i="1" s="1"/>
  <c r="H81" i="1" l="1"/>
  <c r="J81" i="1" s="1"/>
  <c r="E81" i="1"/>
  <c r="D150" i="1"/>
  <c r="A151" i="1"/>
  <c r="B150" i="1"/>
  <c r="D151" i="1" l="1"/>
  <c r="A152" i="1"/>
  <c r="B151" i="1"/>
  <c r="F81" i="1"/>
  <c r="G81" i="1" s="1"/>
  <c r="I81" i="1" s="1"/>
  <c r="C82" i="1" s="1"/>
  <c r="E82" i="1" l="1"/>
  <c r="H82" i="1"/>
  <c r="J82" i="1" s="1"/>
  <c r="D152" i="1"/>
  <c r="A153" i="1"/>
  <c r="B152" i="1"/>
  <c r="D153" i="1" l="1"/>
  <c r="A154" i="1"/>
  <c r="B153" i="1"/>
  <c r="F82" i="1"/>
  <c r="G82" i="1" s="1"/>
  <c r="I82" i="1" s="1"/>
  <c r="C83" i="1" s="1"/>
  <c r="E83" i="1" l="1"/>
  <c r="H83" i="1"/>
  <c r="J83" i="1" s="1"/>
  <c r="D154" i="1"/>
  <c r="A155" i="1"/>
  <c r="B154" i="1"/>
  <c r="D155" i="1" l="1"/>
  <c r="A156" i="1"/>
  <c r="B155" i="1"/>
  <c r="F83" i="1"/>
  <c r="G83" i="1" s="1"/>
  <c r="I83" i="1" s="1"/>
  <c r="C84" i="1" s="1"/>
  <c r="H84" i="1" l="1"/>
  <c r="J84" i="1" s="1"/>
  <c r="E84" i="1"/>
  <c r="D156" i="1"/>
  <c r="A157" i="1"/>
  <c r="B156" i="1"/>
  <c r="D157" i="1" l="1"/>
  <c r="A158" i="1"/>
  <c r="B157" i="1"/>
  <c r="F84" i="1"/>
  <c r="G84" i="1" s="1"/>
  <c r="I84" i="1" s="1"/>
  <c r="C85" i="1" s="1"/>
  <c r="D158" i="1" l="1"/>
  <c r="A159" i="1"/>
  <c r="B158" i="1"/>
  <c r="H85" i="1"/>
  <c r="J85" i="1" s="1"/>
  <c r="E85" i="1"/>
  <c r="F85" i="1" l="1"/>
  <c r="G85" i="1" s="1"/>
  <c r="I85" i="1" s="1"/>
  <c r="C86" i="1" s="1"/>
  <c r="D159" i="1"/>
  <c r="A160" i="1"/>
  <c r="B159" i="1"/>
  <c r="D160" i="1" l="1"/>
  <c r="A161" i="1"/>
  <c r="B160" i="1"/>
  <c r="H86" i="1"/>
  <c r="J86" i="1" s="1"/>
  <c r="E86" i="1"/>
  <c r="D161" i="1" l="1"/>
  <c r="A162" i="1"/>
  <c r="B161" i="1"/>
  <c r="F86" i="1"/>
  <c r="G86" i="1" s="1"/>
  <c r="I86" i="1" s="1"/>
  <c r="C87" i="1" s="1"/>
  <c r="D162" i="1" l="1"/>
  <c r="A163" i="1"/>
  <c r="B162" i="1"/>
  <c r="H87" i="1"/>
  <c r="J87" i="1" s="1"/>
  <c r="E87" i="1"/>
  <c r="D163" i="1" l="1"/>
  <c r="A164" i="1"/>
  <c r="B163" i="1"/>
  <c r="F87" i="1"/>
  <c r="G87" i="1" s="1"/>
  <c r="I87" i="1" s="1"/>
  <c r="C88" i="1" s="1"/>
  <c r="D164" i="1" l="1"/>
  <c r="A165" i="1"/>
  <c r="B164" i="1"/>
  <c r="H88" i="1"/>
  <c r="J88" i="1" s="1"/>
  <c r="E88" i="1"/>
  <c r="D165" i="1" l="1"/>
  <c r="A166" i="1"/>
  <c r="B165" i="1"/>
  <c r="F88" i="1"/>
  <c r="G88" i="1" s="1"/>
  <c r="I88" i="1" s="1"/>
  <c r="C89" i="1" s="1"/>
  <c r="D166" i="1" l="1"/>
  <c r="A167" i="1"/>
  <c r="B166" i="1"/>
  <c r="H89" i="1"/>
  <c r="J89" i="1" s="1"/>
  <c r="E89" i="1"/>
  <c r="F89" i="1" l="1"/>
  <c r="G89" i="1" s="1"/>
  <c r="I89" i="1" s="1"/>
  <c r="C90" i="1" s="1"/>
  <c r="D167" i="1"/>
  <c r="A168" i="1"/>
  <c r="B167" i="1"/>
  <c r="D168" i="1" l="1"/>
  <c r="A169" i="1"/>
  <c r="B168" i="1"/>
  <c r="H90" i="1"/>
  <c r="J90" i="1" s="1"/>
  <c r="E90" i="1"/>
  <c r="D169" i="1" l="1"/>
  <c r="A170" i="1"/>
  <c r="B169" i="1"/>
  <c r="F90" i="1"/>
  <c r="G90" i="1" s="1"/>
  <c r="I90" i="1" s="1"/>
  <c r="C91" i="1" s="1"/>
  <c r="D170" i="1" l="1"/>
  <c r="A171" i="1"/>
  <c r="B170" i="1"/>
  <c r="H91" i="1"/>
  <c r="J91" i="1" s="1"/>
  <c r="E91" i="1"/>
  <c r="D171" i="1" l="1"/>
  <c r="A172" i="1"/>
  <c r="B171" i="1"/>
  <c r="F91" i="1"/>
  <c r="G91" i="1" s="1"/>
  <c r="I91" i="1" s="1"/>
  <c r="C92" i="1" s="1"/>
  <c r="D172" i="1" l="1"/>
  <c r="A173" i="1"/>
  <c r="B172" i="1"/>
  <c r="H92" i="1"/>
  <c r="J92" i="1" s="1"/>
  <c r="E92" i="1"/>
  <c r="D173" i="1" l="1"/>
  <c r="A174" i="1"/>
  <c r="B173" i="1"/>
  <c r="F92" i="1"/>
  <c r="G92" i="1" s="1"/>
  <c r="I92" i="1" s="1"/>
  <c r="C93" i="1" s="1"/>
  <c r="H93" i="1" l="1"/>
  <c r="J93" i="1" s="1"/>
  <c r="E93" i="1"/>
  <c r="D174" i="1"/>
  <c r="A175" i="1"/>
  <c r="B174" i="1"/>
  <c r="D175" i="1" l="1"/>
  <c r="A176" i="1"/>
  <c r="B175" i="1"/>
  <c r="F93" i="1"/>
  <c r="G93" i="1" s="1"/>
  <c r="I93" i="1" s="1"/>
  <c r="C94" i="1" s="1"/>
  <c r="H94" i="1" l="1"/>
  <c r="J94" i="1" s="1"/>
  <c r="E94" i="1"/>
  <c r="D176" i="1"/>
  <c r="A177" i="1"/>
  <c r="B176" i="1"/>
  <c r="D177" i="1" l="1"/>
  <c r="A178" i="1"/>
  <c r="B177" i="1"/>
  <c r="F94" i="1"/>
  <c r="G94" i="1" s="1"/>
  <c r="I94" i="1" s="1"/>
  <c r="C95" i="1" s="1"/>
  <c r="H95" i="1" l="1"/>
  <c r="J95" i="1" s="1"/>
  <c r="E95" i="1"/>
  <c r="D178" i="1"/>
  <c r="A179" i="1"/>
  <c r="B178" i="1"/>
  <c r="D179" i="1" l="1"/>
  <c r="A180" i="1"/>
  <c r="B179" i="1"/>
  <c r="F95" i="1"/>
  <c r="G95" i="1" s="1"/>
  <c r="I95" i="1" s="1"/>
  <c r="C96" i="1" s="1"/>
  <c r="H96" i="1" l="1"/>
  <c r="J96" i="1" s="1"/>
  <c r="E96" i="1"/>
  <c r="D180" i="1"/>
  <c r="A181" i="1"/>
  <c r="B180" i="1"/>
  <c r="D181" i="1" l="1"/>
  <c r="A182" i="1"/>
  <c r="B181" i="1"/>
  <c r="F96" i="1"/>
  <c r="G96" i="1" s="1"/>
  <c r="I96" i="1" s="1"/>
  <c r="C97" i="1" s="1"/>
  <c r="D182" i="1" l="1"/>
  <c r="A183" i="1"/>
  <c r="B182" i="1"/>
  <c r="H97" i="1"/>
  <c r="J97" i="1" s="1"/>
  <c r="E97" i="1"/>
  <c r="D183" i="1" l="1"/>
  <c r="A184" i="1"/>
  <c r="B183" i="1"/>
  <c r="F97" i="1"/>
  <c r="G97" i="1" s="1"/>
  <c r="I97" i="1" s="1"/>
  <c r="C98" i="1" s="1"/>
  <c r="H98" i="1" l="1"/>
  <c r="J98" i="1" s="1"/>
  <c r="E98" i="1"/>
  <c r="D184" i="1"/>
  <c r="A185" i="1"/>
  <c r="B184" i="1"/>
  <c r="D185" i="1" l="1"/>
  <c r="A186" i="1"/>
  <c r="B185" i="1"/>
  <c r="F98" i="1"/>
  <c r="G98" i="1" s="1"/>
  <c r="I98" i="1" s="1"/>
  <c r="C99" i="1" s="1"/>
  <c r="H99" i="1" l="1"/>
  <c r="J99" i="1" s="1"/>
  <c r="E99" i="1"/>
  <c r="D186" i="1"/>
  <c r="A187" i="1"/>
  <c r="B186" i="1"/>
  <c r="D187" i="1" l="1"/>
  <c r="A188" i="1"/>
  <c r="B187" i="1"/>
  <c r="F99" i="1"/>
  <c r="G99" i="1" s="1"/>
  <c r="I99" i="1" s="1"/>
  <c r="C100" i="1" s="1"/>
  <c r="H100" i="1" l="1"/>
  <c r="J100" i="1" s="1"/>
  <c r="E100" i="1"/>
  <c r="D188" i="1"/>
  <c r="A189" i="1"/>
  <c r="B188" i="1"/>
  <c r="F100" i="1" l="1"/>
  <c r="G100" i="1" s="1"/>
  <c r="I100" i="1" s="1"/>
  <c r="C101" i="1" s="1"/>
  <c r="D189" i="1"/>
  <c r="A190" i="1"/>
  <c r="B189" i="1"/>
  <c r="H101" i="1" l="1"/>
  <c r="J101" i="1" s="1"/>
  <c r="E101" i="1"/>
  <c r="D190" i="1"/>
  <c r="A191" i="1"/>
  <c r="B190" i="1"/>
  <c r="F101" i="1" l="1"/>
  <c r="G101" i="1" s="1"/>
  <c r="I101" i="1" s="1"/>
  <c r="C102" i="1" s="1"/>
  <c r="D191" i="1"/>
  <c r="A192" i="1"/>
  <c r="B191" i="1"/>
  <c r="H102" i="1" l="1"/>
  <c r="J102" i="1" s="1"/>
  <c r="E102" i="1"/>
  <c r="D192" i="1"/>
  <c r="A193" i="1"/>
  <c r="B192" i="1"/>
  <c r="D193" i="1" l="1"/>
  <c r="A194" i="1"/>
  <c r="B193" i="1"/>
  <c r="F102" i="1"/>
  <c r="G102" i="1" s="1"/>
  <c r="I102" i="1" s="1"/>
  <c r="C103" i="1" s="1"/>
  <c r="H103" i="1" l="1"/>
  <c r="J103" i="1" s="1"/>
  <c r="E103" i="1"/>
  <c r="D194" i="1"/>
  <c r="A195" i="1"/>
  <c r="B194" i="1"/>
  <c r="F103" i="1" l="1"/>
  <c r="G103" i="1" s="1"/>
  <c r="I103" i="1" s="1"/>
  <c r="C104" i="1" s="1"/>
  <c r="D195" i="1"/>
  <c r="A196" i="1"/>
  <c r="B195" i="1"/>
  <c r="H104" i="1" l="1"/>
  <c r="J104" i="1" s="1"/>
  <c r="E104" i="1"/>
  <c r="D196" i="1"/>
  <c r="A197" i="1"/>
  <c r="B196" i="1"/>
  <c r="F104" i="1" l="1"/>
  <c r="G104" i="1" s="1"/>
  <c r="I104" i="1" s="1"/>
  <c r="C105" i="1" s="1"/>
  <c r="D197" i="1"/>
  <c r="A198" i="1"/>
  <c r="B197" i="1"/>
  <c r="H105" i="1" l="1"/>
  <c r="J105" i="1" s="1"/>
  <c r="E105" i="1"/>
  <c r="D198" i="1"/>
  <c r="A199" i="1"/>
  <c r="B198" i="1"/>
  <c r="D199" i="1" l="1"/>
  <c r="A200" i="1"/>
  <c r="B199" i="1"/>
  <c r="F105" i="1"/>
  <c r="G105" i="1" s="1"/>
  <c r="I105" i="1" s="1"/>
  <c r="C106" i="1" s="1"/>
  <c r="H106" i="1" l="1"/>
  <c r="J106" i="1" s="1"/>
  <c r="E106" i="1"/>
  <c r="D200" i="1"/>
  <c r="A201" i="1"/>
  <c r="B200" i="1"/>
  <c r="D201" i="1" l="1"/>
  <c r="A202" i="1"/>
  <c r="B201" i="1"/>
  <c r="F106" i="1"/>
  <c r="G106" i="1" s="1"/>
  <c r="I106" i="1" s="1"/>
  <c r="C107" i="1" s="1"/>
  <c r="H107" i="1" l="1"/>
  <c r="J107" i="1" s="1"/>
  <c r="E107" i="1"/>
  <c r="D202" i="1"/>
  <c r="A203" i="1"/>
  <c r="B202" i="1"/>
  <c r="D203" i="1" l="1"/>
  <c r="A204" i="1"/>
  <c r="B203" i="1"/>
  <c r="F107" i="1"/>
  <c r="G107" i="1" s="1"/>
  <c r="I107" i="1" s="1"/>
  <c r="C108" i="1" s="1"/>
  <c r="H108" i="1" l="1"/>
  <c r="J108" i="1" s="1"/>
  <c r="E108" i="1"/>
  <c r="D204" i="1"/>
  <c r="A205" i="1"/>
  <c r="B204" i="1"/>
  <c r="F108" i="1" l="1"/>
  <c r="G108" i="1" s="1"/>
  <c r="I108" i="1" s="1"/>
  <c r="C109" i="1" s="1"/>
  <c r="D205" i="1"/>
  <c r="A206" i="1"/>
  <c r="B205" i="1"/>
  <c r="D206" i="1" l="1"/>
  <c r="A207" i="1"/>
  <c r="B206" i="1"/>
  <c r="H109" i="1"/>
  <c r="J109" i="1" s="1"/>
  <c r="E109" i="1"/>
  <c r="F109" i="1" l="1"/>
  <c r="G109" i="1" s="1"/>
  <c r="I109" i="1" s="1"/>
  <c r="C110" i="1" s="1"/>
  <c r="D207" i="1"/>
  <c r="A208" i="1"/>
  <c r="B207" i="1"/>
  <c r="H110" i="1" l="1"/>
  <c r="J110" i="1" s="1"/>
  <c r="E110" i="1"/>
  <c r="D208" i="1"/>
  <c r="A209" i="1"/>
  <c r="B208" i="1"/>
  <c r="D209" i="1" l="1"/>
  <c r="A210" i="1"/>
  <c r="B209" i="1"/>
  <c r="F110" i="1"/>
  <c r="G110" i="1" s="1"/>
  <c r="I110" i="1" s="1"/>
  <c r="C111" i="1" s="1"/>
  <c r="H111" i="1" l="1"/>
  <c r="J111" i="1" s="1"/>
  <c r="E111" i="1"/>
  <c r="D210" i="1"/>
  <c r="A211" i="1"/>
  <c r="B210" i="1"/>
  <c r="D211" i="1" l="1"/>
  <c r="A212" i="1"/>
  <c r="B211" i="1"/>
  <c r="F111" i="1"/>
  <c r="G111" i="1" s="1"/>
  <c r="I111" i="1" s="1"/>
  <c r="C112" i="1" s="1"/>
  <c r="H112" i="1" l="1"/>
  <c r="J112" i="1" s="1"/>
  <c r="E112" i="1"/>
  <c r="D212" i="1"/>
  <c r="A213" i="1"/>
  <c r="B212" i="1"/>
  <c r="D213" i="1" l="1"/>
  <c r="A214" i="1"/>
  <c r="B213" i="1"/>
  <c r="F112" i="1"/>
  <c r="G112" i="1" s="1"/>
  <c r="I112" i="1" s="1"/>
  <c r="C113" i="1" s="1"/>
  <c r="H113" i="1" l="1"/>
  <c r="J113" i="1" s="1"/>
  <c r="E113" i="1"/>
  <c r="D214" i="1"/>
  <c r="A215" i="1"/>
  <c r="B214" i="1"/>
  <c r="D215" i="1" l="1"/>
  <c r="A216" i="1"/>
  <c r="B215" i="1"/>
  <c r="F113" i="1"/>
  <c r="G113" i="1" s="1"/>
  <c r="I113" i="1" s="1"/>
  <c r="C114" i="1" s="1"/>
  <c r="H114" i="1" l="1"/>
  <c r="J114" i="1" s="1"/>
  <c r="E114" i="1"/>
  <c r="D216" i="1"/>
  <c r="A217" i="1"/>
  <c r="B216" i="1"/>
  <c r="D217" i="1" l="1"/>
  <c r="A218" i="1"/>
  <c r="B217" i="1"/>
  <c r="F114" i="1"/>
  <c r="G114" i="1" s="1"/>
  <c r="I114" i="1" s="1"/>
  <c r="C115" i="1" s="1"/>
  <c r="H115" i="1" l="1"/>
  <c r="J115" i="1" s="1"/>
  <c r="E115" i="1"/>
  <c r="D218" i="1"/>
  <c r="A219" i="1"/>
  <c r="B218" i="1"/>
  <c r="D219" i="1" l="1"/>
  <c r="A220" i="1"/>
  <c r="B219" i="1"/>
  <c r="F115" i="1"/>
  <c r="G115" i="1" s="1"/>
  <c r="I115" i="1" s="1"/>
  <c r="C116" i="1" s="1"/>
  <c r="E116" i="1" l="1"/>
  <c r="H116" i="1"/>
  <c r="J116" i="1" s="1"/>
  <c r="D220" i="1"/>
  <c r="A221" i="1"/>
  <c r="B220" i="1"/>
  <c r="F116" i="1" l="1"/>
  <c r="G116" i="1" s="1"/>
  <c r="I116" i="1" s="1"/>
  <c r="C117" i="1" s="1"/>
  <c r="D221" i="1"/>
  <c r="A222" i="1"/>
  <c r="B221" i="1"/>
  <c r="E117" i="1" l="1"/>
  <c r="H117" i="1"/>
  <c r="J117" i="1" s="1"/>
  <c r="D222" i="1"/>
  <c r="A223" i="1"/>
  <c r="B222" i="1"/>
  <c r="F117" i="1" l="1"/>
  <c r="G117" i="1" s="1"/>
  <c r="I117" i="1" s="1"/>
  <c r="C118" i="1" s="1"/>
  <c r="D223" i="1"/>
  <c r="A224" i="1"/>
  <c r="B223" i="1"/>
  <c r="E118" i="1" l="1"/>
  <c r="H118" i="1"/>
  <c r="J118" i="1" s="1"/>
  <c r="D224" i="1"/>
  <c r="A225" i="1"/>
  <c r="B224" i="1"/>
  <c r="F118" i="1" l="1"/>
  <c r="G118" i="1" s="1"/>
  <c r="I118" i="1" s="1"/>
  <c r="C119" i="1" s="1"/>
  <c r="D225" i="1"/>
  <c r="A226" i="1"/>
  <c r="B225" i="1"/>
  <c r="E119" i="1" l="1"/>
  <c r="H119" i="1"/>
  <c r="J119" i="1" s="1"/>
  <c r="D226" i="1"/>
  <c r="A227" i="1"/>
  <c r="B226" i="1"/>
  <c r="F119" i="1" l="1"/>
  <c r="G119" i="1" s="1"/>
  <c r="I119" i="1" s="1"/>
  <c r="C120" i="1" s="1"/>
  <c r="D227" i="1"/>
  <c r="A228" i="1"/>
  <c r="B227" i="1"/>
  <c r="E120" i="1" l="1"/>
  <c r="H120" i="1"/>
  <c r="J120" i="1" s="1"/>
  <c r="D228" i="1"/>
  <c r="A229" i="1"/>
  <c r="B228" i="1"/>
  <c r="F120" i="1" l="1"/>
  <c r="G120" i="1" s="1"/>
  <c r="I120" i="1" s="1"/>
  <c r="C121" i="1" s="1"/>
  <c r="D229" i="1"/>
  <c r="A230" i="1"/>
  <c r="B229" i="1"/>
  <c r="H121" i="1" l="1"/>
  <c r="J121" i="1" s="1"/>
  <c r="E121" i="1"/>
  <c r="D230" i="1"/>
  <c r="A231" i="1"/>
  <c r="B230" i="1"/>
  <c r="D231" i="1" l="1"/>
  <c r="A232" i="1"/>
  <c r="B231" i="1"/>
  <c r="F121" i="1"/>
  <c r="G121" i="1" s="1"/>
  <c r="I121" i="1" s="1"/>
  <c r="C122" i="1" s="1"/>
  <c r="H122" i="1" l="1"/>
  <c r="J122" i="1" s="1"/>
  <c r="E122" i="1"/>
  <c r="D232" i="1"/>
  <c r="A233" i="1"/>
  <c r="B232" i="1"/>
  <c r="D233" i="1" l="1"/>
  <c r="A234" i="1"/>
  <c r="B233" i="1"/>
  <c r="F122" i="1"/>
  <c r="G122" i="1" s="1"/>
  <c r="I122" i="1" s="1"/>
  <c r="C123" i="1" s="1"/>
  <c r="E123" i="1" l="1"/>
  <c r="H123" i="1"/>
  <c r="J123" i="1" s="1"/>
  <c r="D234" i="1"/>
  <c r="A235" i="1"/>
  <c r="B234" i="1"/>
  <c r="F123" i="1" l="1"/>
  <c r="G123" i="1" s="1"/>
  <c r="I123" i="1" s="1"/>
  <c r="C124" i="1" s="1"/>
  <c r="D235" i="1"/>
  <c r="A236" i="1"/>
  <c r="B235" i="1"/>
  <c r="H124" i="1" l="1"/>
  <c r="J124" i="1" s="1"/>
  <c r="E124" i="1"/>
  <c r="D236" i="1"/>
  <c r="A237" i="1"/>
  <c r="B236" i="1"/>
  <c r="D237" i="1" l="1"/>
  <c r="A238" i="1"/>
  <c r="B237" i="1"/>
  <c r="F124" i="1"/>
  <c r="G124" i="1" s="1"/>
  <c r="I124" i="1" s="1"/>
  <c r="C125" i="1" s="1"/>
  <c r="H125" i="1" l="1"/>
  <c r="J125" i="1" s="1"/>
  <c r="E125" i="1"/>
  <c r="D238" i="1"/>
  <c r="A239" i="1"/>
  <c r="B238" i="1"/>
  <c r="D239" i="1" l="1"/>
  <c r="A240" i="1"/>
  <c r="B239" i="1"/>
  <c r="F125" i="1"/>
  <c r="G125" i="1" s="1"/>
  <c r="I125" i="1" s="1"/>
  <c r="C126" i="1" s="1"/>
  <c r="H126" i="1" l="1"/>
  <c r="J126" i="1" s="1"/>
  <c r="E126" i="1"/>
  <c r="D240" i="1"/>
  <c r="A241" i="1"/>
  <c r="B240" i="1"/>
  <c r="D241" i="1" l="1"/>
  <c r="A242" i="1"/>
  <c r="B241" i="1"/>
  <c r="F126" i="1"/>
  <c r="G126" i="1" s="1"/>
  <c r="I126" i="1" s="1"/>
  <c r="C127" i="1" s="1"/>
  <c r="H127" i="1" l="1"/>
  <c r="J127" i="1" s="1"/>
  <c r="E127" i="1"/>
  <c r="D242" i="1"/>
  <c r="A243" i="1"/>
  <c r="B242" i="1"/>
  <c r="D243" i="1" l="1"/>
  <c r="A244" i="1"/>
  <c r="B243" i="1"/>
  <c r="F127" i="1"/>
  <c r="G127" i="1" s="1"/>
  <c r="I127" i="1" s="1"/>
  <c r="C128" i="1" s="1"/>
  <c r="H128" i="1" l="1"/>
  <c r="J128" i="1" s="1"/>
  <c r="E128" i="1"/>
  <c r="D244" i="1"/>
  <c r="A245" i="1"/>
  <c r="B244" i="1"/>
  <c r="D245" i="1" l="1"/>
  <c r="A246" i="1"/>
  <c r="B245" i="1"/>
  <c r="F128" i="1"/>
  <c r="G128" i="1" s="1"/>
  <c r="I128" i="1" s="1"/>
  <c r="C129" i="1" s="1"/>
  <c r="H129" i="1" l="1"/>
  <c r="J129" i="1" s="1"/>
  <c r="E129" i="1"/>
  <c r="D246" i="1"/>
  <c r="A247" i="1"/>
  <c r="B246" i="1"/>
  <c r="D247" i="1" l="1"/>
  <c r="A248" i="1"/>
  <c r="B247" i="1"/>
  <c r="F129" i="1"/>
  <c r="G129" i="1" s="1"/>
  <c r="I129" i="1" s="1"/>
  <c r="C130" i="1" s="1"/>
  <c r="H130" i="1" l="1"/>
  <c r="J130" i="1" s="1"/>
  <c r="E130" i="1"/>
  <c r="D248" i="1"/>
  <c r="A249" i="1"/>
  <c r="B248" i="1"/>
  <c r="D249" i="1" l="1"/>
  <c r="A250" i="1"/>
  <c r="B249" i="1"/>
  <c r="F130" i="1"/>
  <c r="G130" i="1" s="1"/>
  <c r="I130" i="1" s="1"/>
  <c r="C131" i="1" s="1"/>
  <c r="H131" i="1" l="1"/>
  <c r="J131" i="1" s="1"/>
  <c r="E131" i="1"/>
  <c r="D250" i="1"/>
  <c r="A251" i="1"/>
  <c r="B250" i="1"/>
  <c r="D251" i="1" l="1"/>
  <c r="A252" i="1"/>
  <c r="B251" i="1"/>
  <c r="F131" i="1"/>
  <c r="G131" i="1" s="1"/>
  <c r="I131" i="1" s="1"/>
  <c r="C132" i="1" s="1"/>
  <c r="H132" i="1" l="1"/>
  <c r="J132" i="1" s="1"/>
  <c r="E132" i="1"/>
  <c r="D252" i="1"/>
  <c r="A253" i="1"/>
  <c r="B252" i="1"/>
  <c r="D253" i="1" l="1"/>
  <c r="A254" i="1"/>
  <c r="B253" i="1"/>
  <c r="F132" i="1"/>
  <c r="G132" i="1" s="1"/>
  <c r="I132" i="1" s="1"/>
  <c r="C133" i="1" s="1"/>
  <c r="H133" i="1" l="1"/>
  <c r="J133" i="1" s="1"/>
  <c r="E133" i="1"/>
  <c r="D254" i="1"/>
  <c r="A255" i="1"/>
  <c r="B254" i="1"/>
  <c r="D255" i="1" l="1"/>
  <c r="A256" i="1"/>
  <c r="B255" i="1"/>
  <c r="F133" i="1"/>
  <c r="G133" i="1" s="1"/>
  <c r="I133" i="1" s="1"/>
  <c r="C134" i="1" s="1"/>
  <c r="H134" i="1" l="1"/>
  <c r="J134" i="1" s="1"/>
  <c r="E134" i="1"/>
  <c r="D256" i="1"/>
  <c r="A257" i="1"/>
  <c r="B256" i="1"/>
  <c r="D257" i="1" l="1"/>
  <c r="A258" i="1"/>
  <c r="B257" i="1"/>
  <c r="F134" i="1"/>
  <c r="G134" i="1" s="1"/>
  <c r="I134" i="1" s="1"/>
  <c r="C135" i="1" s="1"/>
  <c r="H135" i="1" l="1"/>
  <c r="J135" i="1" s="1"/>
  <c r="E135" i="1"/>
  <c r="D258" i="1"/>
  <c r="A259" i="1"/>
  <c r="B258" i="1"/>
  <c r="D259" i="1" l="1"/>
  <c r="A260" i="1"/>
  <c r="B259" i="1"/>
  <c r="F135" i="1"/>
  <c r="G135" i="1" s="1"/>
  <c r="I135" i="1" s="1"/>
  <c r="C136" i="1" s="1"/>
  <c r="H136" i="1" l="1"/>
  <c r="J136" i="1" s="1"/>
  <c r="E136" i="1"/>
  <c r="D260" i="1"/>
  <c r="A261" i="1"/>
  <c r="B260" i="1"/>
  <c r="D261" i="1" l="1"/>
  <c r="A262" i="1"/>
  <c r="B261" i="1"/>
  <c r="F136" i="1"/>
  <c r="G136" i="1" s="1"/>
  <c r="I136" i="1" s="1"/>
  <c r="C137" i="1" s="1"/>
  <c r="H137" i="1" l="1"/>
  <c r="J137" i="1" s="1"/>
  <c r="E137" i="1"/>
  <c r="D262" i="1"/>
  <c r="A263" i="1"/>
  <c r="B262" i="1"/>
  <c r="D263" i="1" l="1"/>
  <c r="A264" i="1"/>
  <c r="B263" i="1"/>
  <c r="F137" i="1"/>
  <c r="G137" i="1" s="1"/>
  <c r="I137" i="1" s="1"/>
  <c r="C138" i="1" s="1"/>
  <c r="H138" i="1" l="1"/>
  <c r="J138" i="1" s="1"/>
  <c r="E138" i="1"/>
  <c r="D264" i="1"/>
  <c r="A265" i="1"/>
  <c r="B264" i="1"/>
  <c r="D265" i="1" l="1"/>
  <c r="A266" i="1"/>
  <c r="B265" i="1"/>
  <c r="F138" i="1"/>
  <c r="G138" i="1" s="1"/>
  <c r="I138" i="1" s="1"/>
  <c r="C139" i="1" s="1"/>
  <c r="H139" i="1" l="1"/>
  <c r="J139" i="1" s="1"/>
  <c r="E139" i="1"/>
  <c r="D266" i="1"/>
  <c r="A267" i="1"/>
  <c r="B266" i="1"/>
  <c r="D267" i="1" l="1"/>
  <c r="A268" i="1"/>
  <c r="B267" i="1"/>
  <c r="F139" i="1"/>
  <c r="G139" i="1" s="1"/>
  <c r="I139" i="1" s="1"/>
  <c r="C140" i="1" s="1"/>
  <c r="H140" i="1" l="1"/>
  <c r="J140" i="1" s="1"/>
  <c r="E140" i="1"/>
  <c r="D268" i="1"/>
  <c r="A269" i="1"/>
  <c r="B268" i="1"/>
  <c r="D269" i="1" l="1"/>
  <c r="A270" i="1"/>
  <c r="B269" i="1"/>
  <c r="F140" i="1"/>
  <c r="G140" i="1" s="1"/>
  <c r="I140" i="1" s="1"/>
  <c r="C141" i="1" s="1"/>
  <c r="H141" i="1" l="1"/>
  <c r="J141" i="1" s="1"/>
  <c r="E141" i="1"/>
  <c r="D270" i="1"/>
  <c r="A271" i="1"/>
  <c r="B270" i="1"/>
  <c r="D271" i="1" l="1"/>
  <c r="A272" i="1"/>
  <c r="B271" i="1"/>
  <c r="F141" i="1"/>
  <c r="G141" i="1" s="1"/>
  <c r="I141" i="1" s="1"/>
  <c r="C142" i="1" s="1"/>
  <c r="H142" i="1" l="1"/>
  <c r="J142" i="1" s="1"/>
  <c r="E142" i="1"/>
  <c r="D272" i="1"/>
  <c r="A273" i="1"/>
  <c r="B272" i="1"/>
  <c r="D273" i="1" l="1"/>
  <c r="A274" i="1"/>
  <c r="B273" i="1"/>
  <c r="F142" i="1"/>
  <c r="G142" i="1" s="1"/>
  <c r="I142" i="1" s="1"/>
  <c r="C143" i="1" s="1"/>
  <c r="H143" i="1" l="1"/>
  <c r="J143" i="1" s="1"/>
  <c r="E143" i="1"/>
  <c r="D274" i="1"/>
  <c r="A275" i="1"/>
  <c r="B274" i="1"/>
  <c r="D275" i="1" l="1"/>
  <c r="A276" i="1"/>
  <c r="B275" i="1"/>
  <c r="F143" i="1"/>
  <c r="G143" i="1" s="1"/>
  <c r="I143" i="1" s="1"/>
  <c r="C144" i="1" s="1"/>
  <c r="H144" i="1" l="1"/>
  <c r="J144" i="1" s="1"/>
  <c r="E144" i="1"/>
  <c r="D276" i="1"/>
  <c r="A277" i="1"/>
  <c r="B276" i="1"/>
  <c r="D277" i="1" l="1"/>
  <c r="A278" i="1"/>
  <c r="B277" i="1"/>
  <c r="F144" i="1"/>
  <c r="G144" i="1" s="1"/>
  <c r="I144" i="1" s="1"/>
  <c r="C145" i="1" s="1"/>
  <c r="H145" i="1" l="1"/>
  <c r="J145" i="1" s="1"/>
  <c r="E145" i="1"/>
  <c r="D278" i="1"/>
  <c r="A279" i="1"/>
  <c r="B278" i="1"/>
  <c r="D279" i="1" l="1"/>
  <c r="A280" i="1"/>
  <c r="B279" i="1"/>
  <c r="F145" i="1"/>
  <c r="G145" i="1" s="1"/>
  <c r="I145" i="1" s="1"/>
  <c r="C146" i="1" s="1"/>
  <c r="H146" i="1" l="1"/>
  <c r="J146" i="1" s="1"/>
  <c r="E146" i="1"/>
  <c r="D280" i="1"/>
  <c r="A281" i="1"/>
  <c r="B280" i="1"/>
  <c r="D281" i="1" l="1"/>
  <c r="A282" i="1"/>
  <c r="B281" i="1"/>
  <c r="F146" i="1"/>
  <c r="G146" i="1" s="1"/>
  <c r="I146" i="1" s="1"/>
  <c r="C147" i="1" s="1"/>
  <c r="H147" i="1" l="1"/>
  <c r="J147" i="1" s="1"/>
  <c r="E147" i="1"/>
  <c r="D282" i="1"/>
  <c r="A283" i="1"/>
  <c r="B282" i="1"/>
  <c r="D283" i="1" l="1"/>
  <c r="A284" i="1"/>
  <c r="B283" i="1"/>
  <c r="F147" i="1"/>
  <c r="G147" i="1" s="1"/>
  <c r="I147" i="1" s="1"/>
  <c r="C148" i="1" s="1"/>
  <c r="H148" i="1" l="1"/>
  <c r="J148" i="1" s="1"/>
  <c r="E148" i="1"/>
  <c r="D284" i="1"/>
  <c r="A285" i="1"/>
  <c r="B284" i="1"/>
  <c r="D285" i="1" l="1"/>
  <c r="A286" i="1"/>
  <c r="B285" i="1"/>
  <c r="F148" i="1"/>
  <c r="G148" i="1" s="1"/>
  <c r="I148" i="1" s="1"/>
  <c r="C149" i="1" s="1"/>
  <c r="H149" i="1" l="1"/>
  <c r="J149" i="1" s="1"/>
  <c r="E149" i="1"/>
  <c r="D286" i="1"/>
  <c r="A287" i="1"/>
  <c r="B286" i="1"/>
  <c r="D287" i="1" l="1"/>
  <c r="A288" i="1"/>
  <c r="B287" i="1"/>
  <c r="F149" i="1"/>
  <c r="G149" i="1" s="1"/>
  <c r="I149" i="1" s="1"/>
  <c r="C150" i="1" s="1"/>
  <c r="H150" i="1" l="1"/>
  <c r="J150" i="1" s="1"/>
  <c r="E150" i="1"/>
  <c r="D288" i="1"/>
  <c r="A289" i="1"/>
  <c r="B288" i="1"/>
  <c r="D289" i="1" l="1"/>
  <c r="A290" i="1"/>
  <c r="B289" i="1"/>
  <c r="F150" i="1"/>
  <c r="G150" i="1" s="1"/>
  <c r="I150" i="1" s="1"/>
  <c r="C151" i="1" s="1"/>
  <c r="H151" i="1" l="1"/>
  <c r="J151" i="1" s="1"/>
  <c r="E151" i="1"/>
  <c r="D290" i="1"/>
  <c r="A291" i="1"/>
  <c r="B290" i="1"/>
  <c r="D291" i="1" l="1"/>
  <c r="A292" i="1"/>
  <c r="B291" i="1"/>
  <c r="F151" i="1"/>
  <c r="G151" i="1" s="1"/>
  <c r="I151" i="1" s="1"/>
  <c r="C152" i="1" s="1"/>
  <c r="H152" i="1" l="1"/>
  <c r="J152" i="1" s="1"/>
  <c r="E152" i="1"/>
  <c r="D292" i="1"/>
  <c r="A293" i="1"/>
  <c r="B292" i="1"/>
  <c r="D293" i="1" l="1"/>
  <c r="A294" i="1"/>
  <c r="B293" i="1"/>
  <c r="F152" i="1"/>
  <c r="G152" i="1" s="1"/>
  <c r="I152" i="1" s="1"/>
  <c r="C153" i="1" s="1"/>
  <c r="H153" i="1" l="1"/>
  <c r="J153" i="1" s="1"/>
  <c r="E153" i="1"/>
  <c r="D294" i="1"/>
  <c r="A295" i="1"/>
  <c r="B294" i="1"/>
  <c r="D295" i="1" l="1"/>
  <c r="A296" i="1"/>
  <c r="B295" i="1"/>
  <c r="F153" i="1"/>
  <c r="G153" i="1" s="1"/>
  <c r="I153" i="1" s="1"/>
  <c r="C154" i="1" s="1"/>
  <c r="H154" i="1" l="1"/>
  <c r="J154" i="1" s="1"/>
  <c r="E154" i="1"/>
  <c r="D296" i="1"/>
  <c r="A297" i="1"/>
  <c r="B296" i="1"/>
  <c r="D297" i="1" l="1"/>
  <c r="A298" i="1"/>
  <c r="B297" i="1"/>
  <c r="F154" i="1"/>
  <c r="G154" i="1" s="1"/>
  <c r="I154" i="1" s="1"/>
  <c r="C155" i="1" s="1"/>
  <c r="E155" i="1" l="1"/>
  <c r="H155" i="1"/>
  <c r="J155" i="1" s="1"/>
  <c r="D298" i="1"/>
  <c r="A299" i="1"/>
  <c r="B298" i="1"/>
  <c r="D299" i="1" l="1"/>
  <c r="A300" i="1"/>
  <c r="B299" i="1"/>
  <c r="F155" i="1"/>
  <c r="G155" i="1" s="1"/>
  <c r="I155" i="1" s="1"/>
  <c r="C156" i="1" s="1"/>
  <c r="E156" i="1" l="1"/>
  <c r="H156" i="1"/>
  <c r="J156" i="1" s="1"/>
  <c r="D300" i="1"/>
  <c r="A301" i="1"/>
  <c r="B300" i="1"/>
  <c r="D301" i="1" l="1"/>
  <c r="A302" i="1"/>
  <c r="B301" i="1"/>
  <c r="F156" i="1"/>
  <c r="G156" i="1" s="1"/>
  <c r="I156" i="1" s="1"/>
  <c r="C157" i="1" s="1"/>
  <c r="E157" i="1" l="1"/>
  <c r="H157" i="1"/>
  <c r="J157" i="1" s="1"/>
  <c r="D302" i="1"/>
  <c r="A303" i="1"/>
  <c r="B302" i="1"/>
  <c r="D303" i="1" l="1"/>
  <c r="A304" i="1"/>
  <c r="B303" i="1"/>
  <c r="F157" i="1"/>
  <c r="G157" i="1" s="1"/>
  <c r="I157" i="1" s="1"/>
  <c r="C158" i="1" s="1"/>
  <c r="E158" i="1" l="1"/>
  <c r="H158" i="1"/>
  <c r="J158" i="1" s="1"/>
  <c r="D304" i="1"/>
  <c r="A305" i="1"/>
  <c r="B304" i="1"/>
  <c r="D305" i="1" l="1"/>
  <c r="A306" i="1"/>
  <c r="B305" i="1"/>
  <c r="F158" i="1"/>
  <c r="G158" i="1" s="1"/>
  <c r="I158" i="1" s="1"/>
  <c r="C159" i="1" s="1"/>
  <c r="E159" i="1" l="1"/>
  <c r="H159" i="1"/>
  <c r="J159" i="1" s="1"/>
  <c r="D306" i="1"/>
  <c r="A307" i="1"/>
  <c r="B306" i="1"/>
  <c r="D307" i="1" l="1"/>
  <c r="A308" i="1"/>
  <c r="B307" i="1"/>
  <c r="F159" i="1"/>
  <c r="G159" i="1" s="1"/>
  <c r="I159" i="1" s="1"/>
  <c r="C160" i="1" s="1"/>
  <c r="E160" i="1" l="1"/>
  <c r="H160" i="1"/>
  <c r="J160" i="1" s="1"/>
  <c r="D308" i="1"/>
  <c r="A309" i="1"/>
  <c r="B308" i="1"/>
  <c r="D309" i="1" l="1"/>
  <c r="A310" i="1"/>
  <c r="B309" i="1"/>
  <c r="F160" i="1"/>
  <c r="G160" i="1" s="1"/>
  <c r="I160" i="1" s="1"/>
  <c r="C161" i="1" s="1"/>
  <c r="E161" i="1" l="1"/>
  <c r="H161" i="1"/>
  <c r="J161" i="1" s="1"/>
  <c r="D310" i="1"/>
  <c r="A311" i="1"/>
  <c r="B310" i="1"/>
  <c r="D311" i="1" l="1"/>
  <c r="A312" i="1"/>
  <c r="B311" i="1"/>
  <c r="F161" i="1"/>
  <c r="G161" i="1" s="1"/>
  <c r="I161" i="1" s="1"/>
  <c r="C162" i="1" s="1"/>
  <c r="E162" i="1" l="1"/>
  <c r="H162" i="1"/>
  <c r="J162" i="1" s="1"/>
  <c r="D312" i="1"/>
  <c r="A313" i="1"/>
  <c r="B312" i="1"/>
  <c r="D313" i="1" l="1"/>
  <c r="A314" i="1"/>
  <c r="B313" i="1"/>
  <c r="F162" i="1"/>
  <c r="G162" i="1" s="1"/>
  <c r="I162" i="1" s="1"/>
  <c r="C163" i="1" s="1"/>
  <c r="E163" i="1" l="1"/>
  <c r="H163" i="1"/>
  <c r="J163" i="1" s="1"/>
  <c r="D314" i="1"/>
  <c r="B314" i="1"/>
  <c r="A315" i="1"/>
  <c r="D315" i="1" l="1"/>
  <c r="A316" i="1"/>
  <c r="B315" i="1"/>
  <c r="F163" i="1"/>
  <c r="G163" i="1" s="1"/>
  <c r="I163" i="1" s="1"/>
  <c r="C164" i="1" s="1"/>
  <c r="E164" i="1" l="1"/>
  <c r="H164" i="1"/>
  <c r="J164" i="1" s="1"/>
  <c r="D316" i="1"/>
  <c r="B316" i="1"/>
  <c r="A317" i="1"/>
  <c r="D317" i="1" l="1"/>
  <c r="A318" i="1"/>
  <c r="B317" i="1"/>
  <c r="F164" i="1"/>
  <c r="G164" i="1" s="1"/>
  <c r="I164" i="1" s="1"/>
  <c r="C165" i="1" s="1"/>
  <c r="E165" i="1" l="1"/>
  <c r="H165" i="1"/>
  <c r="J165" i="1" s="1"/>
  <c r="D318" i="1"/>
  <c r="B318" i="1"/>
  <c r="A319" i="1"/>
  <c r="D319" i="1" l="1"/>
  <c r="A320" i="1"/>
  <c r="B319" i="1"/>
  <c r="F165" i="1"/>
  <c r="G165" i="1" s="1"/>
  <c r="I165" i="1" s="1"/>
  <c r="C166" i="1" s="1"/>
  <c r="E166" i="1" l="1"/>
  <c r="H166" i="1"/>
  <c r="J166" i="1" s="1"/>
  <c r="D320" i="1"/>
  <c r="B320" i="1"/>
  <c r="A321" i="1"/>
  <c r="D321" i="1" l="1"/>
  <c r="A322" i="1"/>
  <c r="B321" i="1"/>
  <c r="F166" i="1"/>
  <c r="G166" i="1" s="1"/>
  <c r="I166" i="1" s="1"/>
  <c r="C167" i="1" s="1"/>
  <c r="E167" i="1" l="1"/>
  <c r="H167" i="1"/>
  <c r="J167" i="1" s="1"/>
  <c r="D322" i="1"/>
  <c r="B322" i="1"/>
  <c r="A323" i="1"/>
  <c r="D323" i="1" l="1"/>
  <c r="A324" i="1"/>
  <c r="B323" i="1"/>
  <c r="F167" i="1"/>
  <c r="G167" i="1" s="1"/>
  <c r="I167" i="1" s="1"/>
  <c r="C168" i="1" s="1"/>
  <c r="E168" i="1" l="1"/>
  <c r="H168" i="1"/>
  <c r="J168" i="1" s="1"/>
  <c r="D324" i="1"/>
  <c r="B324" i="1"/>
  <c r="A325" i="1"/>
  <c r="D325" i="1" l="1"/>
  <c r="A326" i="1"/>
  <c r="B325" i="1"/>
  <c r="F168" i="1"/>
  <c r="G168" i="1" s="1"/>
  <c r="I168" i="1" s="1"/>
  <c r="C169" i="1" s="1"/>
  <c r="E169" i="1" l="1"/>
  <c r="H169" i="1"/>
  <c r="J169" i="1" s="1"/>
  <c r="D326" i="1"/>
  <c r="B326" i="1"/>
  <c r="A327" i="1"/>
  <c r="D327" i="1" l="1"/>
  <c r="A328" i="1"/>
  <c r="B327" i="1"/>
  <c r="F169" i="1"/>
  <c r="G169" i="1" s="1"/>
  <c r="I169" i="1" s="1"/>
  <c r="C170" i="1" s="1"/>
  <c r="E170" i="1" l="1"/>
  <c r="H170" i="1"/>
  <c r="J170" i="1" s="1"/>
  <c r="D328" i="1"/>
  <c r="B328" i="1"/>
  <c r="A329" i="1"/>
  <c r="D329" i="1" l="1"/>
  <c r="A330" i="1"/>
  <c r="B329" i="1"/>
  <c r="F170" i="1"/>
  <c r="G170" i="1" s="1"/>
  <c r="I170" i="1" s="1"/>
  <c r="C171" i="1" s="1"/>
  <c r="E171" i="1" l="1"/>
  <c r="H171" i="1"/>
  <c r="J171" i="1" s="1"/>
  <c r="D330" i="1"/>
  <c r="B330" i="1"/>
  <c r="A331" i="1"/>
  <c r="D331" i="1" l="1"/>
  <c r="A332" i="1"/>
  <c r="B331" i="1"/>
  <c r="F171" i="1"/>
  <c r="G171" i="1" s="1"/>
  <c r="I171" i="1" s="1"/>
  <c r="C172" i="1" s="1"/>
  <c r="E172" i="1" l="1"/>
  <c r="H172" i="1"/>
  <c r="J172" i="1" s="1"/>
  <c r="D332" i="1"/>
  <c r="B332" i="1"/>
  <c r="A333" i="1"/>
  <c r="D333" i="1" l="1"/>
  <c r="A334" i="1"/>
  <c r="B333" i="1"/>
  <c r="F172" i="1"/>
  <c r="G172" i="1" s="1"/>
  <c r="I172" i="1" s="1"/>
  <c r="C173" i="1" s="1"/>
  <c r="E173" i="1" l="1"/>
  <c r="H173" i="1"/>
  <c r="J173" i="1" s="1"/>
  <c r="D334" i="1"/>
  <c r="B334" i="1"/>
  <c r="A335" i="1"/>
  <c r="D335" i="1" l="1"/>
  <c r="A336" i="1"/>
  <c r="B335" i="1"/>
  <c r="F173" i="1"/>
  <c r="G173" i="1" s="1"/>
  <c r="I173" i="1" s="1"/>
  <c r="C174" i="1" s="1"/>
  <c r="E174" i="1" l="1"/>
  <c r="H174" i="1"/>
  <c r="J174" i="1" s="1"/>
  <c r="D336" i="1"/>
  <c r="B336" i="1"/>
  <c r="A337" i="1"/>
  <c r="D337" i="1" l="1"/>
  <c r="A338" i="1"/>
  <c r="B337" i="1"/>
  <c r="F174" i="1"/>
  <c r="G174" i="1" s="1"/>
  <c r="I174" i="1" s="1"/>
  <c r="C175" i="1" s="1"/>
  <c r="E175" i="1" l="1"/>
  <c r="H175" i="1"/>
  <c r="J175" i="1" s="1"/>
  <c r="D338" i="1"/>
  <c r="B338" i="1"/>
  <c r="A339" i="1"/>
  <c r="D339" i="1" l="1"/>
  <c r="A340" i="1"/>
  <c r="B339" i="1"/>
  <c r="F175" i="1"/>
  <c r="G175" i="1" s="1"/>
  <c r="I175" i="1" s="1"/>
  <c r="C176" i="1" s="1"/>
  <c r="E176" i="1" l="1"/>
  <c r="H176" i="1"/>
  <c r="J176" i="1" s="1"/>
  <c r="D340" i="1"/>
  <c r="B340" i="1"/>
  <c r="A341" i="1"/>
  <c r="D341" i="1" l="1"/>
  <c r="A342" i="1"/>
  <c r="B341" i="1"/>
  <c r="F176" i="1"/>
  <c r="G176" i="1" s="1"/>
  <c r="I176" i="1" s="1"/>
  <c r="C177" i="1" s="1"/>
  <c r="E177" i="1" l="1"/>
  <c r="H177" i="1"/>
  <c r="J177" i="1" s="1"/>
  <c r="D342" i="1"/>
  <c r="B342" i="1"/>
  <c r="A343" i="1"/>
  <c r="D343" i="1" l="1"/>
  <c r="A344" i="1"/>
  <c r="B343" i="1"/>
  <c r="F177" i="1"/>
  <c r="G177" i="1" s="1"/>
  <c r="I177" i="1" s="1"/>
  <c r="C178" i="1" s="1"/>
  <c r="E178" i="1" l="1"/>
  <c r="H178" i="1"/>
  <c r="J178" i="1" s="1"/>
  <c r="D344" i="1"/>
  <c r="B344" i="1"/>
  <c r="A345" i="1"/>
  <c r="D345" i="1" l="1"/>
  <c r="A346" i="1"/>
  <c r="B345" i="1"/>
  <c r="F178" i="1"/>
  <c r="G178" i="1" s="1"/>
  <c r="I178" i="1" s="1"/>
  <c r="C179" i="1" s="1"/>
  <c r="E179" i="1" l="1"/>
  <c r="H179" i="1"/>
  <c r="J179" i="1" s="1"/>
  <c r="D346" i="1"/>
  <c r="B346" i="1"/>
  <c r="A347" i="1"/>
  <c r="D347" i="1" l="1"/>
  <c r="A348" i="1"/>
  <c r="B347" i="1"/>
  <c r="F179" i="1"/>
  <c r="G179" i="1" s="1"/>
  <c r="I179" i="1" s="1"/>
  <c r="C180" i="1" s="1"/>
  <c r="E180" i="1" l="1"/>
  <c r="H180" i="1"/>
  <c r="J180" i="1" s="1"/>
  <c r="D348" i="1"/>
  <c r="A349" i="1"/>
  <c r="B348" i="1"/>
  <c r="D349" i="1" l="1"/>
  <c r="A350" i="1"/>
  <c r="B349" i="1"/>
  <c r="F180" i="1"/>
  <c r="G180" i="1" s="1"/>
  <c r="I180" i="1" s="1"/>
  <c r="C181" i="1" s="1"/>
  <c r="E181" i="1" l="1"/>
  <c r="H181" i="1"/>
  <c r="J181" i="1" s="1"/>
  <c r="D350" i="1"/>
  <c r="A351" i="1"/>
  <c r="B350" i="1"/>
  <c r="D351" i="1" l="1"/>
  <c r="A352" i="1"/>
  <c r="B351" i="1"/>
  <c r="F181" i="1"/>
  <c r="G181" i="1" s="1"/>
  <c r="I181" i="1" s="1"/>
  <c r="C182" i="1" s="1"/>
  <c r="E182" i="1" l="1"/>
  <c r="H182" i="1"/>
  <c r="J182" i="1" s="1"/>
  <c r="D352" i="1"/>
  <c r="A353" i="1"/>
  <c r="B352" i="1"/>
  <c r="D353" i="1" l="1"/>
  <c r="A354" i="1"/>
  <c r="B353" i="1"/>
  <c r="F182" i="1"/>
  <c r="G182" i="1" s="1"/>
  <c r="I182" i="1" s="1"/>
  <c r="C183" i="1" s="1"/>
  <c r="H183" i="1" l="1"/>
  <c r="J183" i="1" s="1"/>
  <c r="E183" i="1"/>
  <c r="D354" i="1"/>
  <c r="A355" i="1"/>
  <c r="B354" i="1"/>
  <c r="D355" i="1" l="1"/>
  <c r="A356" i="1"/>
  <c r="B355" i="1"/>
  <c r="F183" i="1"/>
  <c r="G183" i="1" s="1"/>
  <c r="I183" i="1" s="1"/>
  <c r="C184" i="1" s="1"/>
  <c r="H184" i="1" l="1"/>
  <c r="J184" i="1" s="1"/>
  <c r="E184" i="1"/>
  <c r="D356" i="1"/>
  <c r="A357" i="1"/>
  <c r="B356" i="1"/>
  <c r="D357" i="1" l="1"/>
  <c r="A358" i="1"/>
  <c r="B357" i="1"/>
  <c r="F184" i="1"/>
  <c r="G184" i="1" s="1"/>
  <c r="I184" i="1" s="1"/>
  <c r="C185" i="1" s="1"/>
  <c r="H185" i="1" l="1"/>
  <c r="J185" i="1" s="1"/>
  <c r="E185" i="1"/>
  <c r="D358" i="1"/>
  <c r="A359" i="1"/>
  <c r="B358" i="1"/>
  <c r="D359" i="1" l="1"/>
  <c r="A360" i="1"/>
  <c r="B359" i="1"/>
  <c r="F185" i="1"/>
  <c r="G185" i="1" s="1"/>
  <c r="I185" i="1" s="1"/>
  <c r="C186" i="1" s="1"/>
  <c r="H186" i="1" l="1"/>
  <c r="J186" i="1" s="1"/>
  <c r="E186" i="1"/>
  <c r="D360" i="1"/>
  <c r="A361" i="1"/>
  <c r="B360" i="1"/>
  <c r="D361" i="1" l="1"/>
  <c r="A362" i="1"/>
  <c r="B361" i="1"/>
  <c r="F186" i="1"/>
  <c r="G186" i="1" s="1"/>
  <c r="I186" i="1" s="1"/>
  <c r="C187" i="1" s="1"/>
  <c r="H187" i="1" l="1"/>
  <c r="J187" i="1" s="1"/>
  <c r="E187" i="1"/>
  <c r="D362" i="1"/>
  <c r="A363" i="1"/>
  <c r="B362" i="1"/>
  <c r="D363" i="1" l="1"/>
  <c r="A364" i="1"/>
  <c r="B363" i="1"/>
  <c r="F187" i="1"/>
  <c r="G187" i="1" s="1"/>
  <c r="I187" i="1" s="1"/>
  <c r="C188" i="1" s="1"/>
  <c r="H188" i="1" l="1"/>
  <c r="J188" i="1" s="1"/>
  <c r="E188" i="1"/>
  <c r="D364" i="1"/>
  <c r="A365" i="1"/>
  <c r="B364" i="1"/>
  <c r="D365" i="1" l="1"/>
  <c r="A366" i="1"/>
  <c r="B365" i="1"/>
  <c r="F188" i="1"/>
  <c r="G188" i="1" s="1"/>
  <c r="I188" i="1" s="1"/>
  <c r="C189" i="1" s="1"/>
  <c r="H189" i="1" l="1"/>
  <c r="J189" i="1" s="1"/>
  <c r="E189" i="1"/>
  <c r="D366" i="1"/>
  <c r="A367" i="1"/>
  <c r="B366" i="1"/>
  <c r="D367" i="1" l="1"/>
  <c r="A368" i="1"/>
  <c r="B367" i="1"/>
  <c r="F189" i="1"/>
  <c r="G189" i="1" s="1"/>
  <c r="I189" i="1" s="1"/>
  <c r="C190" i="1" s="1"/>
  <c r="H190" i="1" l="1"/>
  <c r="J190" i="1" s="1"/>
  <c r="E190" i="1"/>
  <c r="D368" i="1"/>
  <c r="A369" i="1"/>
  <c r="B368" i="1"/>
  <c r="D369" i="1" l="1"/>
  <c r="A370" i="1"/>
  <c r="B369" i="1"/>
  <c r="F190" i="1"/>
  <c r="G190" i="1" s="1"/>
  <c r="I190" i="1" s="1"/>
  <c r="C191" i="1" s="1"/>
  <c r="H191" i="1" l="1"/>
  <c r="J191" i="1" s="1"/>
  <c r="E191" i="1"/>
  <c r="D370" i="1"/>
  <c r="A371" i="1"/>
  <c r="B370" i="1"/>
  <c r="D371" i="1" l="1"/>
  <c r="A372" i="1"/>
  <c r="B371" i="1"/>
  <c r="F191" i="1"/>
  <c r="G191" i="1" s="1"/>
  <c r="I191" i="1" s="1"/>
  <c r="C192" i="1" s="1"/>
  <c r="H192" i="1" l="1"/>
  <c r="J192" i="1" s="1"/>
  <c r="E192" i="1"/>
  <c r="D372" i="1"/>
  <c r="A373" i="1"/>
  <c r="B372" i="1"/>
  <c r="D373" i="1" l="1"/>
  <c r="A374" i="1"/>
  <c r="B373" i="1"/>
  <c r="F192" i="1"/>
  <c r="G192" i="1" s="1"/>
  <c r="I192" i="1" s="1"/>
  <c r="C193" i="1" s="1"/>
  <c r="H193" i="1" l="1"/>
  <c r="J193" i="1" s="1"/>
  <c r="E193" i="1"/>
  <c r="D374" i="1"/>
  <c r="A375" i="1"/>
  <c r="B374" i="1"/>
  <c r="D375" i="1" l="1"/>
  <c r="A376" i="1"/>
  <c r="B375" i="1"/>
  <c r="F193" i="1"/>
  <c r="G193" i="1" s="1"/>
  <c r="I193" i="1" s="1"/>
  <c r="C194" i="1" s="1"/>
  <c r="H194" i="1" l="1"/>
  <c r="J194" i="1" s="1"/>
  <c r="E194" i="1"/>
  <c r="D376" i="1"/>
  <c r="A377" i="1"/>
  <c r="B376" i="1"/>
  <c r="D377" i="1" l="1"/>
  <c r="B377" i="1"/>
  <c r="F194" i="1"/>
  <c r="G194" i="1" s="1"/>
  <c r="I194" i="1" s="1"/>
  <c r="C195" i="1" s="1"/>
  <c r="H195" i="1" l="1"/>
  <c r="J195" i="1" s="1"/>
  <c r="E195" i="1"/>
  <c r="F195" i="1" l="1"/>
  <c r="G195" i="1" s="1"/>
  <c r="I195" i="1" s="1"/>
  <c r="C196" i="1" s="1"/>
  <c r="H196" i="1" l="1"/>
  <c r="J196" i="1" s="1"/>
  <c r="E196" i="1"/>
  <c r="F196" i="1" l="1"/>
  <c r="G196" i="1" s="1"/>
  <c r="I196" i="1" s="1"/>
  <c r="C197" i="1" s="1"/>
  <c r="H197" i="1" l="1"/>
  <c r="J197" i="1" s="1"/>
  <c r="E197" i="1"/>
  <c r="F197" i="1" l="1"/>
  <c r="G197" i="1" s="1"/>
  <c r="I197" i="1" s="1"/>
  <c r="C198" i="1" s="1"/>
  <c r="H198" i="1" l="1"/>
  <c r="J198" i="1" s="1"/>
  <c r="E198" i="1"/>
  <c r="I198" i="1" l="1"/>
  <c r="C199" i="1" s="1"/>
  <c r="F198" i="1"/>
  <c r="G198" i="1" s="1"/>
  <c r="H199" i="1" l="1"/>
  <c r="J199" i="1" s="1"/>
  <c r="E199" i="1"/>
  <c r="I199" i="1" l="1"/>
  <c r="C200" i="1" s="1"/>
  <c r="F199" i="1"/>
  <c r="G199" i="1" s="1"/>
  <c r="H200" i="1" l="1"/>
  <c r="J200" i="1" s="1"/>
  <c r="E200" i="1"/>
  <c r="I200" i="1" l="1"/>
  <c r="C201" i="1" s="1"/>
  <c r="F200" i="1"/>
  <c r="G200" i="1" s="1"/>
  <c r="H201" i="1" l="1"/>
  <c r="J201" i="1" s="1"/>
  <c r="E201" i="1"/>
  <c r="F201" i="1" l="1"/>
  <c r="G201" i="1" s="1"/>
  <c r="I201" i="1" s="1"/>
  <c r="C202" i="1" s="1"/>
  <c r="H202" i="1" l="1"/>
  <c r="J202" i="1" s="1"/>
  <c r="E202" i="1"/>
  <c r="I202" i="1" l="1"/>
  <c r="C203" i="1" s="1"/>
  <c r="F202" i="1"/>
  <c r="G202" i="1" s="1"/>
  <c r="H203" i="1" l="1"/>
  <c r="J203" i="1" s="1"/>
  <c r="E203" i="1"/>
  <c r="I203" i="1" l="1"/>
  <c r="C204" i="1" s="1"/>
  <c r="F203" i="1"/>
  <c r="G203" i="1" s="1"/>
  <c r="H204" i="1" l="1"/>
  <c r="J204" i="1" s="1"/>
  <c r="E204" i="1"/>
  <c r="I204" i="1" l="1"/>
  <c r="C205" i="1" s="1"/>
  <c r="F204" i="1"/>
  <c r="G204" i="1" s="1"/>
  <c r="H205" i="1" l="1"/>
  <c r="J205" i="1" s="1"/>
  <c r="E205" i="1"/>
  <c r="I205" i="1" l="1"/>
  <c r="C206" i="1" s="1"/>
  <c r="F205" i="1"/>
  <c r="G205" i="1" s="1"/>
  <c r="H206" i="1" l="1"/>
  <c r="J206" i="1" s="1"/>
  <c r="E206" i="1"/>
  <c r="I206" i="1" l="1"/>
  <c r="C207" i="1" s="1"/>
  <c r="F206" i="1"/>
  <c r="G206" i="1" s="1"/>
  <c r="H207" i="1" l="1"/>
  <c r="J207" i="1" s="1"/>
  <c r="E207" i="1"/>
  <c r="I207" i="1" l="1"/>
  <c r="C208" i="1" s="1"/>
  <c r="F207" i="1"/>
  <c r="G207" i="1" s="1"/>
  <c r="H208" i="1" l="1"/>
  <c r="J208" i="1" s="1"/>
  <c r="E208" i="1"/>
  <c r="I208" i="1" l="1"/>
  <c r="C209" i="1" s="1"/>
  <c r="F208" i="1"/>
  <c r="G208" i="1" s="1"/>
  <c r="H209" i="1" l="1"/>
  <c r="J209" i="1" s="1"/>
  <c r="E209" i="1"/>
  <c r="I209" i="1" l="1"/>
  <c r="C210" i="1" s="1"/>
  <c r="F209" i="1"/>
  <c r="G209" i="1" s="1"/>
  <c r="H210" i="1" l="1"/>
  <c r="J210" i="1" s="1"/>
  <c r="E210" i="1"/>
  <c r="I210" i="1" l="1"/>
  <c r="C211" i="1" s="1"/>
  <c r="F210" i="1"/>
  <c r="G210" i="1" s="1"/>
  <c r="H211" i="1" l="1"/>
  <c r="J211" i="1" s="1"/>
  <c r="E211" i="1"/>
  <c r="I211" i="1" l="1"/>
  <c r="C212" i="1" s="1"/>
  <c r="F211" i="1"/>
  <c r="G211" i="1" s="1"/>
  <c r="H212" i="1" l="1"/>
  <c r="J212" i="1" s="1"/>
  <c r="E212" i="1"/>
  <c r="I212" i="1" l="1"/>
  <c r="C213" i="1" s="1"/>
  <c r="F212" i="1"/>
  <c r="G212" i="1" s="1"/>
  <c r="H213" i="1" l="1"/>
  <c r="J213" i="1" s="1"/>
  <c r="E213" i="1"/>
  <c r="I213" i="1" l="1"/>
  <c r="C214" i="1" s="1"/>
  <c r="F213" i="1"/>
  <c r="G213" i="1" s="1"/>
  <c r="H214" i="1" l="1"/>
  <c r="J214" i="1" s="1"/>
  <c r="E214" i="1"/>
  <c r="I214" i="1" l="1"/>
  <c r="C215" i="1" s="1"/>
  <c r="F214" i="1"/>
  <c r="G214" i="1" s="1"/>
  <c r="H215" i="1" l="1"/>
  <c r="J215" i="1" s="1"/>
  <c r="E215" i="1"/>
  <c r="I215" i="1" l="1"/>
  <c r="C216" i="1" s="1"/>
  <c r="F215" i="1"/>
  <c r="G215" i="1" s="1"/>
  <c r="H216" i="1" l="1"/>
  <c r="J216" i="1" s="1"/>
  <c r="E216" i="1"/>
  <c r="I216" i="1" l="1"/>
  <c r="C217" i="1" s="1"/>
  <c r="F216" i="1"/>
  <c r="G216" i="1" s="1"/>
  <c r="H217" i="1" l="1"/>
  <c r="J217" i="1" s="1"/>
  <c r="E217" i="1"/>
  <c r="I217" i="1" l="1"/>
  <c r="C218" i="1" s="1"/>
  <c r="F217" i="1"/>
  <c r="G217" i="1" s="1"/>
  <c r="H218" i="1" l="1"/>
  <c r="J218" i="1" s="1"/>
  <c r="E218" i="1"/>
  <c r="I218" i="1" l="1"/>
  <c r="C219" i="1" s="1"/>
  <c r="F218" i="1"/>
  <c r="G218" i="1" s="1"/>
  <c r="H219" i="1" l="1"/>
  <c r="J219" i="1" s="1"/>
  <c r="E219" i="1"/>
  <c r="I219" i="1" l="1"/>
  <c r="C220" i="1" s="1"/>
  <c r="F219" i="1"/>
  <c r="G219" i="1" s="1"/>
  <c r="H220" i="1" l="1"/>
  <c r="J220" i="1" s="1"/>
  <c r="E220" i="1"/>
  <c r="I220" i="1" l="1"/>
  <c r="C221" i="1" s="1"/>
  <c r="F220" i="1"/>
  <c r="G220" i="1" s="1"/>
  <c r="H221" i="1" l="1"/>
  <c r="J221" i="1" s="1"/>
  <c r="E221" i="1"/>
  <c r="I221" i="1" l="1"/>
  <c r="C222" i="1" s="1"/>
  <c r="F221" i="1"/>
  <c r="G221" i="1" s="1"/>
  <c r="H222" i="1" l="1"/>
  <c r="J222" i="1" s="1"/>
  <c r="E222" i="1"/>
  <c r="I222" i="1" l="1"/>
  <c r="C223" i="1" s="1"/>
  <c r="F222" i="1"/>
  <c r="G222" i="1" s="1"/>
  <c r="H223" i="1" l="1"/>
  <c r="J223" i="1" s="1"/>
  <c r="E223" i="1"/>
  <c r="I223" i="1" l="1"/>
  <c r="C224" i="1" s="1"/>
  <c r="F223" i="1"/>
  <c r="G223" i="1" s="1"/>
  <c r="H224" i="1" l="1"/>
  <c r="J224" i="1" s="1"/>
  <c r="E224" i="1"/>
  <c r="I224" i="1" l="1"/>
  <c r="C225" i="1" s="1"/>
  <c r="F224" i="1"/>
  <c r="G224" i="1" s="1"/>
  <c r="H225" i="1" l="1"/>
  <c r="J225" i="1" s="1"/>
  <c r="E225" i="1"/>
  <c r="I225" i="1" l="1"/>
  <c r="C226" i="1" s="1"/>
  <c r="F225" i="1"/>
  <c r="G225" i="1" s="1"/>
  <c r="H226" i="1" l="1"/>
  <c r="J226" i="1" s="1"/>
  <c r="E226" i="1"/>
  <c r="I226" i="1" l="1"/>
  <c r="C227" i="1" s="1"/>
  <c r="F226" i="1"/>
  <c r="G226" i="1" s="1"/>
  <c r="H227" i="1" l="1"/>
  <c r="J227" i="1" s="1"/>
  <c r="E227" i="1"/>
  <c r="I227" i="1" l="1"/>
  <c r="C228" i="1" s="1"/>
  <c r="F227" i="1"/>
  <c r="G227" i="1" s="1"/>
  <c r="H228" i="1" l="1"/>
  <c r="J228" i="1" s="1"/>
  <c r="E228" i="1"/>
  <c r="I228" i="1" l="1"/>
  <c r="C229" i="1" s="1"/>
  <c r="F228" i="1"/>
  <c r="G228" i="1" s="1"/>
  <c r="H229" i="1" l="1"/>
  <c r="J229" i="1" s="1"/>
  <c r="E229" i="1"/>
  <c r="I229" i="1" l="1"/>
  <c r="C230" i="1" s="1"/>
  <c r="F229" i="1"/>
  <c r="G229" i="1" s="1"/>
  <c r="H230" i="1" l="1"/>
  <c r="J230" i="1" s="1"/>
  <c r="E230" i="1"/>
  <c r="I230" i="1" l="1"/>
  <c r="C231" i="1" s="1"/>
  <c r="F230" i="1"/>
  <c r="G230" i="1" s="1"/>
  <c r="H231" i="1" l="1"/>
  <c r="J231" i="1" s="1"/>
  <c r="E231" i="1"/>
  <c r="I231" i="1" l="1"/>
  <c r="C232" i="1" s="1"/>
  <c r="F231" i="1"/>
  <c r="G231" i="1" s="1"/>
  <c r="H232" i="1" l="1"/>
  <c r="J232" i="1" s="1"/>
  <c r="E232" i="1"/>
  <c r="I232" i="1" l="1"/>
  <c r="C233" i="1" s="1"/>
  <c r="F232" i="1"/>
  <c r="G232" i="1" s="1"/>
  <c r="H233" i="1" l="1"/>
  <c r="J233" i="1" s="1"/>
  <c r="E233" i="1"/>
  <c r="I233" i="1" l="1"/>
  <c r="C234" i="1" s="1"/>
  <c r="F233" i="1"/>
  <c r="G233" i="1" s="1"/>
  <c r="H234" i="1" l="1"/>
  <c r="J234" i="1" s="1"/>
  <c r="E234" i="1"/>
  <c r="I234" i="1" l="1"/>
  <c r="C235" i="1" s="1"/>
  <c r="F234" i="1"/>
  <c r="G234" i="1" s="1"/>
  <c r="H235" i="1" l="1"/>
  <c r="J235" i="1" s="1"/>
  <c r="E235" i="1"/>
  <c r="I235" i="1" l="1"/>
  <c r="C236" i="1" s="1"/>
  <c r="F235" i="1"/>
  <c r="G235" i="1" s="1"/>
  <c r="H236" i="1" l="1"/>
  <c r="J236" i="1" s="1"/>
  <c r="E236" i="1"/>
  <c r="I236" i="1" l="1"/>
  <c r="C237" i="1" s="1"/>
  <c r="F236" i="1"/>
  <c r="G236" i="1" s="1"/>
  <c r="H237" i="1" l="1"/>
  <c r="J237" i="1" s="1"/>
  <c r="E237" i="1"/>
  <c r="I237" i="1" l="1"/>
  <c r="C238" i="1" s="1"/>
  <c r="F237" i="1"/>
  <c r="G237" i="1" s="1"/>
  <c r="H238" i="1" l="1"/>
  <c r="J238" i="1" s="1"/>
  <c r="E238" i="1"/>
  <c r="I238" i="1" l="1"/>
  <c r="C239" i="1" s="1"/>
  <c r="F238" i="1"/>
  <c r="G238" i="1" s="1"/>
  <c r="H239" i="1" l="1"/>
  <c r="J239" i="1" s="1"/>
  <c r="E239" i="1"/>
  <c r="I239" i="1" l="1"/>
  <c r="C240" i="1" s="1"/>
  <c r="F239" i="1"/>
  <c r="G239" i="1" s="1"/>
  <c r="H240" i="1" l="1"/>
  <c r="J240" i="1" s="1"/>
  <c r="E240" i="1"/>
  <c r="I240" i="1" l="1"/>
  <c r="C241" i="1" s="1"/>
  <c r="F240" i="1"/>
  <c r="G240" i="1" s="1"/>
  <c r="H241" i="1" l="1"/>
  <c r="J241" i="1" s="1"/>
  <c r="E241" i="1"/>
  <c r="I241" i="1" l="1"/>
  <c r="C242" i="1" s="1"/>
  <c r="F241" i="1"/>
  <c r="G241" i="1" s="1"/>
  <c r="H242" i="1" l="1"/>
  <c r="J242" i="1" s="1"/>
  <c r="E242" i="1"/>
  <c r="I242" i="1" l="1"/>
  <c r="C243" i="1" s="1"/>
  <c r="F242" i="1"/>
  <c r="G242" i="1" s="1"/>
  <c r="H243" i="1" l="1"/>
  <c r="J243" i="1" s="1"/>
  <c r="E243" i="1"/>
  <c r="I243" i="1" l="1"/>
  <c r="C244" i="1" s="1"/>
  <c r="F243" i="1"/>
  <c r="G243" i="1" s="1"/>
  <c r="H244" i="1" l="1"/>
  <c r="J244" i="1" s="1"/>
  <c r="E244" i="1"/>
  <c r="I244" i="1" l="1"/>
  <c r="C245" i="1" s="1"/>
  <c r="F244" i="1"/>
  <c r="G244" i="1" s="1"/>
  <c r="H245" i="1" l="1"/>
  <c r="J245" i="1" s="1"/>
  <c r="E245" i="1"/>
  <c r="I245" i="1" l="1"/>
  <c r="C246" i="1" s="1"/>
  <c r="F245" i="1"/>
  <c r="G245" i="1" s="1"/>
  <c r="H246" i="1" l="1"/>
  <c r="J246" i="1" s="1"/>
  <c r="E246" i="1"/>
  <c r="I246" i="1" l="1"/>
  <c r="C247" i="1" s="1"/>
  <c r="F246" i="1"/>
  <c r="G246" i="1" s="1"/>
  <c r="H247" i="1" l="1"/>
  <c r="J247" i="1" s="1"/>
  <c r="E247" i="1"/>
  <c r="I247" i="1" l="1"/>
  <c r="C248" i="1" s="1"/>
  <c r="F247" i="1"/>
  <c r="G247" i="1" s="1"/>
  <c r="H248" i="1" l="1"/>
  <c r="J248" i="1" s="1"/>
  <c r="E248" i="1"/>
  <c r="I248" i="1" l="1"/>
  <c r="C249" i="1" s="1"/>
  <c r="F248" i="1"/>
  <c r="G248" i="1" s="1"/>
  <c r="H249" i="1" l="1"/>
  <c r="J249" i="1" s="1"/>
  <c r="E249" i="1"/>
  <c r="I249" i="1" l="1"/>
  <c r="C250" i="1" s="1"/>
  <c r="F249" i="1"/>
  <c r="G249" i="1" s="1"/>
  <c r="H250" i="1" l="1"/>
  <c r="J250" i="1" s="1"/>
  <c r="E250" i="1"/>
  <c r="I250" i="1" l="1"/>
  <c r="C251" i="1" s="1"/>
  <c r="F250" i="1"/>
  <c r="G250" i="1" s="1"/>
  <c r="H251" i="1" l="1"/>
  <c r="J251" i="1" s="1"/>
  <c r="E251" i="1"/>
  <c r="I251" i="1" l="1"/>
  <c r="C252" i="1" s="1"/>
  <c r="F251" i="1"/>
  <c r="G251" i="1" s="1"/>
  <c r="H252" i="1" l="1"/>
  <c r="J252" i="1" s="1"/>
  <c r="E252" i="1"/>
  <c r="I252" i="1" l="1"/>
  <c r="C253" i="1" s="1"/>
  <c r="F252" i="1"/>
  <c r="G252" i="1" s="1"/>
  <c r="H253" i="1" l="1"/>
  <c r="J253" i="1" s="1"/>
  <c r="E253" i="1"/>
  <c r="I253" i="1" l="1"/>
  <c r="C254" i="1" s="1"/>
  <c r="F253" i="1"/>
  <c r="G253" i="1" s="1"/>
  <c r="H254" i="1" l="1"/>
  <c r="J254" i="1" s="1"/>
  <c r="E254" i="1"/>
  <c r="I254" i="1" l="1"/>
  <c r="C255" i="1" s="1"/>
  <c r="F254" i="1"/>
  <c r="G254" i="1" s="1"/>
  <c r="H255" i="1" l="1"/>
  <c r="J255" i="1" s="1"/>
  <c r="E255" i="1"/>
  <c r="I255" i="1" l="1"/>
  <c r="C256" i="1" s="1"/>
  <c r="F255" i="1"/>
  <c r="G255" i="1" s="1"/>
  <c r="H256" i="1" l="1"/>
  <c r="J256" i="1" s="1"/>
  <c r="E256" i="1"/>
  <c r="I256" i="1" l="1"/>
  <c r="C257" i="1" s="1"/>
  <c r="F256" i="1"/>
  <c r="G256" i="1" s="1"/>
  <c r="H257" i="1" l="1"/>
  <c r="J257" i="1" s="1"/>
  <c r="E257" i="1"/>
  <c r="I257" i="1" l="1"/>
  <c r="C258" i="1" s="1"/>
  <c r="F257" i="1"/>
  <c r="G257" i="1" s="1"/>
  <c r="H258" i="1" l="1"/>
  <c r="J258" i="1" s="1"/>
  <c r="E258" i="1"/>
  <c r="I258" i="1" l="1"/>
  <c r="C259" i="1" s="1"/>
  <c r="F258" i="1"/>
  <c r="G258" i="1" s="1"/>
  <c r="E259" i="1" l="1"/>
  <c r="H259" i="1"/>
  <c r="J259" i="1" s="1"/>
  <c r="I259" i="1" l="1"/>
  <c r="C260" i="1" s="1"/>
  <c r="F259" i="1"/>
  <c r="G259" i="1" s="1"/>
  <c r="E260" i="1" l="1"/>
  <c r="H260" i="1"/>
  <c r="J260" i="1" s="1"/>
  <c r="I260" i="1" l="1"/>
  <c r="C261" i="1" s="1"/>
  <c r="F260" i="1"/>
  <c r="G260" i="1" s="1"/>
  <c r="E261" i="1" l="1"/>
  <c r="H261" i="1"/>
  <c r="J261" i="1" s="1"/>
  <c r="I261" i="1" l="1"/>
  <c r="C262" i="1" s="1"/>
  <c r="F261" i="1"/>
  <c r="G261" i="1" s="1"/>
  <c r="E262" i="1" l="1"/>
  <c r="H262" i="1"/>
  <c r="J262" i="1" s="1"/>
  <c r="I262" i="1" l="1"/>
  <c r="C263" i="1" s="1"/>
  <c r="F262" i="1"/>
  <c r="G262" i="1" s="1"/>
  <c r="E263" i="1" l="1"/>
  <c r="H263" i="1"/>
  <c r="J263" i="1" s="1"/>
  <c r="I263" i="1" l="1"/>
  <c r="C264" i="1" s="1"/>
  <c r="F263" i="1"/>
  <c r="G263" i="1" s="1"/>
  <c r="E264" i="1" l="1"/>
  <c r="H264" i="1"/>
  <c r="J264" i="1" s="1"/>
  <c r="I264" i="1" l="1"/>
  <c r="C265" i="1" s="1"/>
  <c r="F264" i="1"/>
  <c r="G264" i="1" s="1"/>
  <c r="E265" i="1" l="1"/>
  <c r="H265" i="1"/>
  <c r="J265" i="1" s="1"/>
  <c r="I265" i="1" l="1"/>
  <c r="C266" i="1" s="1"/>
  <c r="F265" i="1"/>
  <c r="G265" i="1" s="1"/>
  <c r="E266" i="1" l="1"/>
  <c r="H266" i="1"/>
  <c r="J266" i="1" s="1"/>
  <c r="I266" i="1" l="1"/>
  <c r="C267" i="1" s="1"/>
  <c r="F266" i="1"/>
  <c r="G266" i="1" s="1"/>
  <c r="E267" i="1" l="1"/>
  <c r="H267" i="1"/>
  <c r="J267" i="1" s="1"/>
  <c r="I267" i="1" l="1"/>
  <c r="C268" i="1" s="1"/>
  <c r="F267" i="1"/>
  <c r="G267" i="1" s="1"/>
  <c r="E268" i="1" l="1"/>
  <c r="H268" i="1"/>
  <c r="J268" i="1" s="1"/>
  <c r="I268" i="1" l="1"/>
  <c r="C269" i="1" s="1"/>
  <c r="F268" i="1"/>
  <c r="G268" i="1" s="1"/>
  <c r="E269" i="1" l="1"/>
  <c r="H269" i="1"/>
  <c r="J269" i="1" s="1"/>
  <c r="I269" i="1" l="1"/>
  <c r="C270" i="1" s="1"/>
  <c r="F269" i="1"/>
  <c r="G269" i="1" s="1"/>
  <c r="E270" i="1" l="1"/>
  <c r="H270" i="1"/>
  <c r="J270" i="1" s="1"/>
  <c r="I270" i="1" l="1"/>
  <c r="C271" i="1" s="1"/>
  <c r="F270" i="1"/>
  <c r="G270" i="1" s="1"/>
  <c r="E271" i="1" l="1"/>
  <c r="H271" i="1"/>
  <c r="J271" i="1" s="1"/>
  <c r="I271" i="1" l="1"/>
  <c r="C272" i="1" s="1"/>
  <c r="F271" i="1"/>
  <c r="G271" i="1" s="1"/>
  <c r="E272" i="1" l="1"/>
  <c r="H272" i="1"/>
  <c r="J272" i="1" s="1"/>
  <c r="I272" i="1" l="1"/>
  <c r="C273" i="1" s="1"/>
  <c r="F272" i="1"/>
  <c r="G272" i="1" s="1"/>
  <c r="E273" i="1" l="1"/>
  <c r="H273" i="1"/>
  <c r="J273" i="1" s="1"/>
  <c r="I273" i="1" l="1"/>
  <c r="C274" i="1" s="1"/>
  <c r="F273" i="1"/>
  <c r="G273" i="1" s="1"/>
  <c r="E274" i="1" l="1"/>
  <c r="H274" i="1"/>
  <c r="J274" i="1" s="1"/>
  <c r="I274" i="1" l="1"/>
  <c r="C275" i="1" s="1"/>
  <c r="F274" i="1"/>
  <c r="G274" i="1" s="1"/>
  <c r="E275" i="1" l="1"/>
  <c r="H275" i="1"/>
  <c r="J275" i="1" s="1"/>
  <c r="I275" i="1" l="1"/>
  <c r="C276" i="1" s="1"/>
  <c r="F275" i="1"/>
  <c r="G275" i="1" s="1"/>
  <c r="E276" i="1" l="1"/>
  <c r="H276" i="1"/>
  <c r="J276" i="1" s="1"/>
  <c r="I276" i="1" l="1"/>
  <c r="C277" i="1" s="1"/>
  <c r="F276" i="1"/>
  <c r="G276" i="1" s="1"/>
  <c r="E277" i="1" l="1"/>
  <c r="H277" i="1"/>
  <c r="J277" i="1" s="1"/>
  <c r="I277" i="1" l="1"/>
  <c r="C278" i="1" s="1"/>
  <c r="F277" i="1"/>
  <c r="G277" i="1" s="1"/>
  <c r="E278" i="1" l="1"/>
  <c r="H278" i="1"/>
  <c r="J278" i="1" s="1"/>
  <c r="I278" i="1" l="1"/>
  <c r="C279" i="1" s="1"/>
  <c r="F278" i="1"/>
  <c r="G278" i="1" s="1"/>
  <c r="E279" i="1" l="1"/>
  <c r="H279" i="1"/>
  <c r="J279" i="1" s="1"/>
  <c r="I279" i="1" l="1"/>
  <c r="C280" i="1" s="1"/>
  <c r="F279" i="1"/>
  <c r="G279" i="1" s="1"/>
  <c r="E280" i="1" l="1"/>
  <c r="H280" i="1"/>
  <c r="J280" i="1" s="1"/>
  <c r="I280" i="1" l="1"/>
  <c r="C281" i="1" s="1"/>
  <c r="F280" i="1"/>
  <c r="G280" i="1" s="1"/>
  <c r="E281" i="1" l="1"/>
  <c r="H281" i="1"/>
  <c r="J281" i="1" s="1"/>
  <c r="I281" i="1" l="1"/>
  <c r="C282" i="1" s="1"/>
  <c r="F281" i="1"/>
  <c r="G281" i="1" s="1"/>
  <c r="E282" i="1" l="1"/>
  <c r="H282" i="1"/>
  <c r="J282" i="1" s="1"/>
  <c r="I282" i="1" l="1"/>
  <c r="C283" i="1" s="1"/>
  <c r="F282" i="1"/>
  <c r="G282" i="1" s="1"/>
  <c r="E283" i="1" l="1"/>
  <c r="H283" i="1"/>
  <c r="J283" i="1" s="1"/>
  <c r="I283" i="1" l="1"/>
  <c r="C284" i="1" s="1"/>
  <c r="F283" i="1"/>
  <c r="G283" i="1" s="1"/>
  <c r="E284" i="1" l="1"/>
  <c r="H284" i="1"/>
  <c r="J284" i="1" s="1"/>
  <c r="I284" i="1" l="1"/>
  <c r="C285" i="1" s="1"/>
  <c r="F284" i="1"/>
  <c r="G284" i="1" s="1"/>
  <c r="E285" i="1" l="1"/>
  <c r="H285" i="1"/>
  <c r="J285" i="1" s="1"/>
  <c r="I285" i="1" l="1"/>
  <c r="C286" i="1" s="1"/>
  <c r="F285" i="1"/>
  <c r="G285" i="1" s="1"/>
  <c r="E286" i="1" l="1"/>
  <c r="H286" i="1"/>
  <c r="J286" i="1" s="1"/>
  <c r="I286" i="1" l="1"/>
  <c r="C287" i="1" s="1"/>
  <c r="F286" i="1"/>
  <c r="G286" i="1" s="1"/>
  <c r="E287" i="1" l="1"/>
  <c r="H287" i="1"/>
  <c r="J287" i="1" s="1"/>
  <c r="F287" i="1" l="1"/>
  <c r="G287" i="1" s="1"/>
  <c r="I287" i="1" s="1"/>
  <c r="C288" i="1" s="1"/>
  <c r="E288" i="1" l="1"/>
  <c r="H288" i="1"/>
  <c r="J288" i="1" s="1"/>
  <c r="F288" i="1" l="1"/>
  <c r="G288" i="1" s="1"/>
  <c r="I288" i="1" s="1"/>
  <c r="C289" i="1" s="1"/>
  <c r="E289" i="1" l="1"/>
  <c r="H289" i="1"/>
  <c r="J289" i="1" s="1"/>
  <c r="F289" i="1" l="1"/>
  <c r="G289" i="1" s="1"/>
  <c r="I289" i="1" s="1"/>
  <c r="C290" i="1" s="1"/>
  <c r="E290" i="1" l="1"/>
  <c r="H290" i="1"/>
  <c r="J290" i="1" s="1"/>
  <c r="F290" i="1" l="1"/>
  <c r="G290" i="1" s="1"/>
  <c r="I290" i="1" s="1"/>
  <c r="C291" i="1" s="1"/>
  <c r="E291" i="1" l="1"/>
  <c r="H291" i="1"/>
  <c r="J291" i="1" s="1"/>
  <c r="F291" i="1" l="1"/>
  <c r="G291" i="1" s="1"/>
  <c r="I291" i="1" s="1"/>
  <c r="C292" i="1" s="1"/>
  <c r="E292" i="1" l="1"/>
  <c r="H292" i="1"/>
  <c r="J292" i="1" s="1"/>
  <c r="I292" i="1" l="1"/>
  <c r="C293" i="1" s="1"/>
  <c r="F292" i="1"/>
  <c r="G292" i="1" s="1"/>
  <c r="E293" i="1" l="1"/>
  <c r="H293" i="1"/>
  <c r="J293" i="1" s="1"/>
  <c r="I293" i="1" l="1"/>
  <c r="C294" i="1" s="1"/>
  <c r="F293" i="1"/>
  <c r="G293" i="1" s="1"/>
  <c r="E294" i="1" l="1"/>
  <c r="H294" i="1"/>
  <c r="J294" i="1" s="1"/>
  <c r="I294" i="1" l="1"/>
  <c r="C295" i="1" s="1"/>
  <c r="F294" i="1"/>
  <c r="G294" i="1" s="1"/>
  <c r="E295" i="1" l="1"/>
  <c r="H295" i="1"/>
  <c r="J295" i="1" s="1"/>
  <c r="F295" i="1" l="1"/>
  <c r="G295" i="1" s="1"/>
  <c r="I295" i="1" s="1"/>
  <c r="C296" i="1" s="1"/>
  <c r="E296" i="1" l="1"/>
  <c r="H296" i="1"/>
  <c r="J296" i="1" s="1"/>
  <c r="F296" i="1" l="1"/>
  <c r="G296" i="1" s="1"/>
  <c r="I296" i="1" s="1"/>
  <c r="C297" i="1" s="1"/>
  <c r="E297" i="1" l="1"/>
  <c r="H297" i="1"/>
  <c r="J297" i="1" s="1"/>
  <c r="F297" i="1" l="1"/>
  <c r="G297" i="1" s="1"/>
  <c r="I297" i="1" s="1"/>
  <c r="C298" i="1" s="1"/>
  <c r="E298" i="1" l="1"/>
  <c r="H298" i="1"/>
  <c r="J298" i="1" s="1"/>
  <c r="F298" i="1" l="1"/>
  <c r="G298" i="1" s="1"/>
  <c r="I298" i="1" s="1"/>
  <c r="C299" i="1" s="1"/>
  <c r="E299" i="1" l="1"/>
  <c r="H299" i="1"/>
  <c r="J299" i="1" s="1"/>
  <c r="I299" i="1" l="1"/>
  <c r="C300" i="1" s="1"/>
  <c r="F299" i="1"/>
  <c r="G299" i="1" s="1"/>
  <c r="E300" i="1" l="1"/>
  <c r="H300" i="1"/>
  <c r="J300" i="1" s="1"/>
  <c r="F300" i="1" l="1"/>
  <c r="G300" i="1" s="1"/>
  <c r="I300" i="1" s="1"/>
  <c r="C301" i="1" s="1"/>
  <c r="E301" i="1" l="1"/>
  <c r="H301" i="1"/>
  <c r="J301" i="1" s="1"/>
  <c r="I301" i="1" l="1"/>
  <c r="C302" i="1" s="1"/>
  <c r="F301" i="1"/>
  <c r="G301" i="1" s="1"/>
  <c r="E302" i="1" l="1"/>
  <c r="H302" i="1"/>
  <c r="J302" i="1" s="1"/>
  <c r="F302" i="1" l="1"/>
  <c r="G302" i="1" s="1"/>
  <c r="I302" i="1" s="1"/>
  <c r="C303" i="1" s="1"/>
  <c r="E303" i="1" l="1"/>
  <c r="H303" i="1"/>
  <c r="J303" i="1" s="1"/>
  <c r="F303" i="1" l="1"/>
  <c r="G303" i="1" s="1"/>
  <c r="I303" i="1" s="1"/>
  <c r="C304" i="1" s="1"/>
  <c r="E304" i="1" l="1"/>
  <c r="H304" i="1"/>
  <c r="J304" i="1" s="1"/>
  <c r="F304" i="1" l="1"/>
  <c r="G304" i="1" s="1"/>
  <c r="I304" i="1" s="1"/>
  <c r="C305" i="1" s="1"/>
  <c r="E305" i="1" l="1"/>
  <c r="H305" i="1"/>
  <c r="J305" i="1" s="1"/>
  <c r="F305" i="1" l="1"/>
  <c r="G305" i="1" s="1"/>
  <c r="I305" i="1" s="1"/>
  <c r="C306" i="1" s="1"/>
  <c r="E306" i="1" l="1"/>
  <c r="H306" i="1"/>
  <c r="J306" i="1" s="1"/>
  <c r="F306" i="1" l="1"/>
  <c r="G306" i="1" s="1"/>
  <c r="I306" i="1" s="1"/>
  <c r="C307" i="1" s="1"/>
  <c r="E307" i="1" l="1"/>
  <c r="H307" i="1"/>
  <c r="J307" i="1" s="1"/>
  <c r="F307" i="1" l="1"/>
  <c r="G307" i="1" s="1"/>
  <c r="I307" i="1" s="1"/>
  <c r="C308" i="1" s="1"/>
  <c r="E308" i="1" l="1"/>
  <c r="H308" i="1"/>
  <c r="J308" i="1" s="1"/>
  <c r="F308" i="1" l="1"/>
  <c r="G308" i="1" s="1"/>
  <c r="I308" i="1" s="1"/>
  <c r="C309" i="1" s="1"/>
  <c r="E309" i="1" l="1"/>
  <c r="H309" i="1"/>
  <c r="J309" i="1" s="1"/>
  <c r="F309" i="1" l="1"/>
  <c r="G309" i="1" s="1"/>
  <c r="I309" i="1" s="1"/>
  <c r="C310" i="1" s="1"/>
  <c r="E310" i="1" l="1"/>
  <c r="H310" i="1"/>
  <c r="J310" i="1" s="1"/>
  <c r="F310" i="1" l="1"/>
  <c r="G310" i="1" s="1"/>
  <c r="I310" i="1" s="1"/>
  <c r="C311" i="1" s="1"/>
  <c r="E311" i="1" l="1"/>
  <c r="H311" i="1"/>
  <c r="J311" i="1" s="1"/>
  <c r="I311" i="1" l="1"/>
  <c r="C312" i="1" s="1"/>
  <c r="F311" i="1"/>
  <c r="G311" i="1" s="1"/>
  <c r="E312" i="1" l="1"/>
  <c r="H312" i="1"/>
  <c r="J312" i="1" s="1"/>
  <c r="F312" i="1" l="1"/>
  <c r="G312" i="1" s="1"/>
  <c r="I312" i="1" s="1"/>
  <c r="C313" i="1" s="1"/>
  <c r="H313" i="1" l="1"/>
  <c r="J313" i="1" s="1"/>
  <c r="E313" i="1"/>
  <c r="I313" i="1" l="1"/>
  <c r="C314" i="1" s="1"/>
  <c r="F313" i="1"/>
  <c r="G313" i="1" s="1"/>
  <c r="E314" i="1" l="1"/>
  <c r="H314" i="1"/>
  <c r="J314" i="1" s="1"/>
  <c r="F314" i="1" l="1"/>
  <c r="G314" i="1" s="1"/>
  <c r="I314" i="1" s="1"/>
  <c r="C315" i="1" s="1"/>
  <c r="E315" i="1" l="1"/>
  <c r="H315" i="1"/>
  <c r="J315" i="1" s="1"/>
  <c r="I315" i="1" l="1"/>
  <c r="C316" i="1" s="1"/>
  <c r="F315" i="1"/>
  <c r="G315" i="1" s="1"/>
  <c r="E316" i="1" l="1"/>
  <c r="H316" i="1"/>
  <c r="J316" i="1" s="1"/>
  <c r="I316" i="1" l="1"/>
  <c r="C317" i="1" s="1"/>
  <c r="F316" i="1"/>
  <c r="G316" i="1" s="1"/>
  <c r="E317" i="1" l="1"/>
  <c r="H317" i="1"/>
  <c r="J317" i="1" s="1"/>
  <c r="I317" i="1" l="1"/>
  <c r="C318" i="1" s="1"/>
  <c r="F317" i="1"/>
  <c r="G317" i="1" s="1"/>
  <c r="E318" i="1" l="1"/>
  <c r="H318" i="1"/>
  <c r="J318" i="1" s="1"/>
  <c r="I318" i="1" l="1"/>
  <c r="C319" i="1" s="1"/>
  <c r="F318" i="1"/>
  <c r="G318" i="1" s="1"/>
  <c r="E319" i="1" l="1"/>
  <c r="H319" i="1"/>
  <c r="J319" i="1" s="1"/>
  <c r="F319" i="1" l="1"/>
  <c r="G319" i="1" s="1"/>
  <c r="I319" i="1" s="1"/>
  <c r="C320" i="1" s="1"/>
  <c r="E320" i="1" l="1"/>
  <c r="H320" i="1"/>
  <c r="J320" i="1" s="1"/>
  <c r="F320" i="1" l="1"/>
  <c r="G320" i="1" s="1"/>
  <c r="I320" i="1" s="1"/>
  <c r="C321" i="1" s="1"/>
  <c r="E321" i="1" l="1"/>
  <c r="H321" i="1"/>
  <c r="J321" i="1" s="1"/>
  <c r="F321" i="1" l="1"/>
  <c r="G321" i="1" s="1"/>
  <c r="I321" i="1" s="1"/>
  <c r="C322" i="1" s="1"/>
  <c r="E322" i="1" l="1"/>
  <c r="H322" i="1"/>
  <c r="J322" i="1" s="1"/>
  <c r="F322" i="1" l="1"/>
  <c r="G322" i="1" s="1"/>
  <c r="I322" i="1" s="1"/>
  <c r="C323" i="1" s="1"/>
  <c r="E323" i="1" l="1"/>
  <c r="H323" i="1"/>
  <c r="J323" i="1" s="1"/>
  <c r="F323" i="1" l="1"/>
  <c r="G323" i="1" s="1"/>
  <c r="I323" i="1" s="1"/>
  <c r="C324" i="1" s="1"/>
  <c r="E324" i="1" l="1"/>
  <c r="H324" i="1"/>
  <c r="J324" i="1" s="1"/>
  <c r="F324" i="1" l="1"/>
  <c r="G324" i="1" s="1"/>
  <c r="I324" i="1" s="1"/>
  <c r="C325" i="1" s="1"/>
  <c r="E325" i="1" l="1"/>
  <c r="H325" i="1"/>
  <c r="J325" i="1" s="1"/>
  <c r="F325" i="1" l="1"/>
  <c r="G325" i="1" s="1"/>
  <c r="I325" i="1" s="1"/>
  <c r="C326" i="1" s="1"/>
  <c r="E326" i="1" l="1"/>
  <c r="H326" i="1"/>
  <c r="J326" i="1" s="1"/>
  <c r="F326" i="1" l="1"/>
  <c r="G326" i="1" s="1"/>
  <c r="I326" i="1" s="1"/>
  <c r="C327" i="1" s="1"/>
  <c r="E327" i="1" l="1"/>
  <c r="H327" i="1"/>
  <c r="J327" i="1" s="1"/>
  <c r="F327" i="1" l="1"/>
  <c r="G327" i="1" s="1"/>
  <c r="I327" i="1" s="1"/>
  <c r="C328" i="1" s="1"/>
  <c r="E328" i="1" l="1"/>
  <c r="H328" i="1"/>
  <c r="J328" i="1" s="1"/>
  <c r="F328" i="1" l="1"/>
  <c r="G328" i="1" s="1"/>
  <c r="I328" i="1" s="1"/>
  <c r="C329" i="1" s="1"/>
  <c r="E329" i="1" l="1"/>
  <c r="H329" i="1"/>
  <c r="J329" i="1" s="1"/>
  <c r="F329" i="1" l="1"/>
  <c r="G329" i="1" s="1"/>
  <c r="I329" i="1" s="1"/>
  <c r="C330" i="1" s="1"/>
  <c r="E330" i="1" l="1"/>
  <c r="H330" i="1"/>
  <c r="J330" i="1" s="1"/>
  <c r="F330" i="1" l="1"/>
  <c r="G330" i="1" s="1"/>
  <c r="I330" i="1" s="1"/>
  <c r="C331" i="1" s="1"/>
  <c r="E331" i="1" l="1"/>
  <c r="H331" i="1"/>
  <c r="J331" i="1" s="1"/>
  <c r="F331" i="1" l="1"/>
  <c r="G331" i="1" s="1"/>
  <c r="I331" i="1" s="1"/>
  <c r="C332" i="1" s="1"/>
  <c r="E332" i="1" l="1"/>
  <c r="H332" i="1"/>
  <c r="J332" i="1" s="1"/>
  <c r="F332" i="1" l="1"/>
  <c r="G332" i="1" s="1"/>
  <c r="I332" i="1" s="1"/>
  <c r="C333" i="1" s="1"/>
  <c r="E333" i="1" l="1"/>
  <c r="H333" i="1"/>
  <c r="J333" i="1" s="1"/>
  <c r="F333" i="1" l="1"/>
  <c r="G333" i="1" s="1"/>
  <c r="I333" i="1" s="1"/>
  <c r="C334" i="1" s="1"/>
  <c r="E334" i="1" l="1"/>
  <c r="H334" i="1"/>
  <c r="J334" i="1" s="1"/>
  <c r="F334" i="1" l="1"/>
  <c r="G334" i="1" s="1"/>
  <c r="I334" i="1" s="1"/>
  <c r="C335" i="1" s="1"/>
  <c r="E335" i="1" l="1"/>
  <c r="H335" i="1"/>
  <c r="J335" i="1" s="1"/>
  <c r="F335" i="1" l="1"/>
  <c r="G335" i="1" s="1"/>
  <c r="I335" i="1" s="1"/>
  <c r="C336" i="1" s="1"/>
  <c r="E336" i="1" l="1"/>
  <c r="H336" i="1"/>
  <c r="J336" i="1" s="1"/>
  <c r="F336" i="1" l="1"/>
  <c r="G336" i="1" s="1"/>
  <c r="I336" i="1" s="1"/>
  <c r="C337" i="1" s="1"/>
  <c r="E337" i="1" l="1"/>
  <c r="H337" i="1"/>
  <c r="J337" i="1" s="1"/>
  <c r="F337" i="1" l="1"/>
  <c r="G337" i="1" s="1"/>
  <c r="I337" i="1" s="1"/>
  <c r="C338" i="1" s="1"/>
  <c r="E338" i="1" l="1"/>
  <c r="H338" i="1"/>
  <c r="J338" i="1" s="1"/>
  <c r="I338" i="1" l="1"/>
  <c r="C339" i="1" s="1"/>
  <c r="F338" i="1"/>
  <c r="G338" i="1" s="1"/>
  <c r="E339" i="1" l="1"/>
  <c r="H339" i="1"/>
  <c r="J339" i="1" s="1"/>
  <c r="I339" i="1" l="1"/>
  <c r="C340" i="1" s="1"/>
  <c r="F339" i="1"/>
  <c r="G339" i="1" s="1"/>
  <c r="E340" i="1" l="1"/>
  <c r="H340" i="1"/>
  <c r="J340" i="1" s="1"/>
  <c r="I340" i="1" l="1"/>
  <c r="C341" i="1" s="1"/>
  <c r="F340" i="1"/>
  <c r="G340" i="1" s="1"/>
  <c r="E341" i="1" l="1"/>
  <c r="H341" i="1"/>
  <c r="J341" i="1" s="1"/>
  <c r="I341" i="1" l="1"/>
  <c r="C342" i="1" s="1"/>
  <c r="F341" i="1"/>
  <c r="G341" i="1" s="1"/>
  <c r="E342" i="1" l="1"/>
  <c r="H342" i="1"/>
  <c r="J342" i="1" s="1"/>
  <c r="I342" i="1" l="1"/>
  <c r="C343" i="1" s="1"/>
  <c r="F342" i="1"/>
  <c r="G342" i="1" s="1"/>
  <c r="E343" i="1" l="1"/>
  <c r="H343" i="1"/>
  <c r="J343" i="1" s="1"/>
  <c r="I343" i="1" l="1"/>
  <c r="C344" i="1" s="1"/>
  <c r="F343" i="1"/>
  <c r="G343" i="1" s="1"/>
  <c r="E344" i="1" l="1"/>
  <c r="H344" i="1"/>
  <c r="J344" i="1" s="1"/>
  <c r="I344" i="1" l="1"/>
  <c r="C345" i="1" s="1"/>
  <c r="F344" i="1"/>
  <c r="G344" i="1" s="1"/>
  <c r="E345" i="1" l="1"/>
  <c r="H345" i="1"/>
  <c r="J345" i="1" s="1"/>
  <c r="I345" i="1" l="1"/>
  <c r="C346" i="1" s="1"/>
  <c r="F345" i="1"/>
  <c r="G345" i="1" s="1"/>
  <c r="H346" i="1" l="1"/>
  <c r="J346" i="1" s="1"/>
  <c r="E346" i="1"/>
  <c r="I346" i="1" l="1"/>
  <c r="C347" i="1" s="1"/>
  <c r="F346" i="1"/>
  <c r="G346" i="1" s="1"/>
  <c r="E347" i="1" l="1"/>
  <c r="H347" i="1"/>
  <c r="J347" i="1" s="1"/>
  <c r="F347" i="1" l="1"/>
  <c r="G347" i="1" s="1"/>
  <c r="I347" i="1" s="1"/>
  <c r="C348" i="1" s="1"/>
  <c r="H348" i="1" l="1"/>
  <c r="J348" i="1" s="1"/>
  <c r="E348" i="1"/>
  <c r="I348" i="1" l="1"/>
  <c r="C349" i="1" s="1"/>
  <c r="F348" i="1"/>
  <c r="G348" i="1" s="1"/>
  <c r="E349" i="1" l="1"/>
  <c r="H349" i="1"/>
  <c r="J349" i="1" s="1"/>
  <c r="I349" i="1" l="1"/>
  <c r="C350" i="1" s="1"/>
  <c r="F349" i="1"/>
  <c r="G349" i="1" s="1"/>
  <c r="H350" i="1" l="1"/>
  <c r="J350" i="1" s="1"/>
  <c r="E350" i="1"/>
  <c r="I350" i="1" l="1"/>
  <c r="C351" i="1" s="1"/>
  <c r="F350" i="1"/>
  <c r="G350" i="1" s="1"/>
  <c r="E351" i="1" l="1"/>
  <c r="H351" i="1"/>
  <c r="J351" i="1" s="1"/>
  <c r="I351" i="1" l="1"/>
  <c r="C352" i="1" s="1"/>
  <c r="F351" i="1"/>
  <c r="G351" i="1" s="1"/>
  <c r="H352" i="1" l="1"/>
  <c r="J352" i="1" s="1"/>
  <c r="E352" i="1"/>
  <c r="I352" i="1" l="1"/>
  <c r="C353" i="1" s="1"/>
  <c r="F352" i="1"/>
  <c r="G352" i="1" s="1"/>
  <c r="E353" i="1" l="1"/>
  <c r="H353" i="1"/>
  <c r="J353" i="1" s="1"/>
  <c r="F353" i="1" l="1"/>
  <c r="G353" i="1" s="1"/>
  <c r="I353" i="1" s="1"/>
  <c r="C354" i="1" s="1"/>
  <c r="H354" i="1" l="1"/>
  <c r="J354" i="1" s="1"/>
  <c r="E354" i="1"/>
  <c r="I354" i="1" l="1"/>
  <c r="C355" i="1" s="1"/>
  <c r="F354" i="1"/>
  <c r="G354" i="1" s="1"/>
  <c r="E355" i="1" l="1"/>
  <c r="H355" i="1"/>
  <c r="J355" i="1" s="1"/>
  <c r="F355" i="1" l="1"/>
  <c r="G355" i="1" s="1"/>
  <c r="I355" i="1" s="1"/>
  <c r="C356" i="1" s="1"/>
  <c r="H356" i="1" l="1"/>
  <c r="J356" i="1" s="1"/>
  <c r="E356" i="1"/>
  <c r="F356" i="1" l="1"/>
  <c r="G356" i="1" s="1"/>
  <c r="I356" i="1" s="1"/>
  <c r="C357" i="1" s="1"/>
  <c r="E357" i="1" l="1"/>
  <c r="H357" i="1"/>
  <c r="J357" i="1" s="1"/>
  <c r="F357" i="1" l="1"/>
  <c r="G357" i="1" s="1"/>
  <c r="I357" i="1" s="1"/>
  <c r="C358" i="1" s="1"/>
  <c r="H358" i="1" l="1"/>
  <c r="J358" i="1" s="1"/>
  <c r="E358" i="1"/>
  <c r="F358" i="1" l="1"/>
  <c r="G358" i="1" s="1"/>
  <c r="I358" i="1" s="1"/>
  <c r="C359" i="1" s="1"/>
  <c r="E359" i="1" l="1"/>
  <c r="H359" i="1"/>
  <c r="J359" i="1" s="1"/>
  <c r="I359" i="1" l="1"/>
  <c r="C360" i="1" s="1"/>
  <c r="F359" i="1"/>
  <c r="G359" i="1" s="1"/>
  <c r="H360" i="1" l="1"/>
  <c r="J360" i="1" s="1"/>
  <c r="E360" i="1"/>
  <c r="I360" i="1" l="1"/>
  <c r="C361" i="1" s="1"/>
  <c r="F360" i="1"/>
  <c r="G360" i="1" s="1"/>
  <c r="E361" i="1" l="1"/>
  <c r="H361" i="1"/>
  <c r="J361" i="1" s="1"/>
  <c r="I361" i="1" l="1"/>
  <c r="C362" i="1" s="1"/>
  <c r="F361" i="1"/>
  <c r="G361" i="1" s="1"/>
  <c r="H362" i="1" l="1"/>
  <c r="J362" i="1" s="1"/>
  <c r="E362" i="1"/>
  <c r="I362" i="1" l="1"/>
  <c r="C363" i="1" s="1"/>
  <c r="F362" i="1"/>
  <c r="G362" i="1" s="1"/>
  <c r="E363" i="1" l="1"/>
  <c r="H363" i="1"/>
  <c r="J363" i="1" s="1"/>
  <c r="I363" i="1" l="1"/>
  <c r="C364" i="1" s="1"/>
  <c r="F363" i="1"/>
  <c r="G363" i="1" s="1"/>
  <c r="H364" i="1" l="1"/>
  <c r="J364" i="1" s="1"/>
  <c r="E364" i="1"/>
  <c r="I364" i="1" l="1"/>
  <c r="C365" i="1" s="1"/>
  <c r="F364" i="1"/>
  <c r="G364" i="1" s="1"/>
  <c r="E365" i="1" l="1"/>
  <c r="H365" i="1"/>
  <c r="J365" i="1" s="1"/>
  <c r="I365" i="1" l="1"/>
  <c r="C366" i="1" s="1"/>
  <c r="F365" i="1"/>
  <c r="G365" i="1" s="1"/>
  <c r="H366" i="1" l="1"/>
  <c r="J366" i="1" s="1"/>
  <c r="E366" i="1"/>
  <c r="I366" i="1" l="1"/>
  <c r="C367" i="1" s="1"/>
  <c r="F366" i="1"/>
  <c r="G366" i="1" s="1"/>
  <c r="E367" i="1" l="1"/>
  <c r="H367" i="1"/>
  <c r="J367" i="1" s="1"/>
  <c r="I367" i="1" l="1"/>
  <c r="C368" i="1" s="1"/>
  <c r="F367" i="1"/>
  <c r="G367" i="1" s="1"/>
  <c r="H368" i="1" l="1"/>
  <c r="J368" i="1" s="1"/>
  <c r="E368" i="1"/>
  <c r="I368" i="1" l="1"/>
  <c r="C369" i="1" s="1"/>
  <c r="F368" i="1"/>
  <c r="G368" i="1" s="1"/>
  <c r="E369" i="1" l="1"/>
  <c r="H369" i="1"/>
  <c r="J369" i="1" s="1"/>
  <c r="I369" i="1" l="1"/>
  <c r="C370" i="1" s="1"/>
  <c r="F369" i="1"/>
  <c r="G369" i="1" s="1"/>
  <c r="H370" i="1" l="1"/>
  <c r="J370" i="1" s="1"/>
  <c r="E370" i="1"/>
  <c r="I370" i="1" l="1"/>
  <c r="C371" i="1" s="1"/>
  <c r="F370" i="1"/>
  <c r="G370" i="1" s="1"/>
  <c r="E371" i="1" l="1"/>
  <c r="H371" i="1"/>
  <c r="J371" i="1" s="1"/>
  <c r="I371" i="1" l="1"/>
  <c r="C372" i="1" s="1"/>
  <c r="F371" i="1"/>
  <c r="G371" i="1" s="1"/>
  <c r="H372" i="1" l="1"/>
  <c r="J372" i="1" s="1"/>
  <c r="E372" i="1"/>
  <c r="I372" i="1" l="1"/>
  <c r="C373" i="1" s="1"/>
  <c r="F372" i="1"/>
  <c r="G372" i="1" s="1"/>
  <c r="E373" i="1" l="1"/>
  <c r="H373" i="1"/>
  <c r="J373" i="1" s="1"/>
  <c r="I373" i="1" l="1"/>
  <c r="C374" i="1" s="1"/>
  <c r="F373" i="1"/>
  <c r="G373" i="1" s="1"/>
  <c r="H374" i="1" l="1"/>
  <c r="J374" i="1" s="1"/>
  <c r="E374" i="1"/>
  <c r="I374" i="1" l="1"/>
  <c r="C375" i="1" s="1"/>
  <c r="F374" i="1"/>
  <c r="G374" i="1" s="1"/>
  <c r="E375" i="1" l="1"/>
  <c r="H375" i="1"/>
  <c r="J375" i="1" s="1"/>
  <c r="F375" i="1" l="1"/>
  <c r="G375" i="1" s="1"/>
  <c r="I375" i="1" s="1"/>
  <c r="C376" i="1" s="1"/>
  <c r="H376" i="1" l="1"/>
  <c r="J376" i="1" s="1"/>
  <c r="E376" i="1"/>
  <c r="I376" i="1" l="1"/>
  <c r="C377" i="1" s="1"/>
  <c r="F376" i="1"/>
  <c r="G376" i="1" s="1"/>
  <c r="E377" i="1" l="1"/>
  <c r="H377" i="1"/>
  <c r="J377" i="1" s="1"/>
  <c r="H9" i="1" l="1"/>
  <c r="I377" i="1"/>
  <c r="H7" i="1" s="1"/>
  <c r="F377" i="1"/>
  <c r="G377" i="1" s="1"/>
  <c r="H8" i="1"/>
</calcChain>
</file>

<file path=xl/sharedStrings.xml><?xml version="1.0" encoding="utf-8"?>
<sst xmlns="http://schemas.openxmlformats.org/spreadsheetml/2006/main" count="25" uniqueCount="25">
  <si>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</si>
  <si>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</si>
  <si>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</si>
  <si>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</si>
  <si>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</si>
  <si>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</si>
  <si>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</si>
  <si>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Scheduled Payment</t>
  </si>
  <si>
    <t>PmtNo.</t>
  </si>
  <si>
    <t>Cumulative Interest</t>
  </si>
  <si>
    <t>Enter values</t>
  </si>
  <si>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</si>
  <si>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</si>
  <si>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</si>
  <si>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</si>
  <si>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</si>
  <si>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</si>
  <si>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Loan summary</t>
  </si>
  <si>
    <t>Scheduled payment</t>
  </si>
  <si>
    <t>Scheduled number of payments</t>
  </si>
  <si>
    <t>Actual number of payments</t>
  </si>
  <si>
    <t>Total early payments</t>
  </si>
  <si>
    <t>Total interest</t>
  </si>
  <si>
    <t>Lender name:</t>
  </si>
  <si>
    <t>Jim's Loan Amortization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</si>
</sst>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0_)"/>
    <numFmt numFmtId="173" formatCode="0.00?%_)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b/>
      <sz val="1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/>
    <xf numFmtId="14" fontId="4" fillId="2" borderId="0" xfId="0" applyNumberFormat="1" applyFont="1" applyFill="1" applyBorder="1" applyAlignment="1">
      <alignment horizontal="right"/>
    </xf>
    <xf numFmtId="44" fontId="4" fillId="2" borderId="0" xfId="1" applyFont="1" applyFill="1" applyBorder="1" applyAlignment="1">
      <alignment horizontal="right"/>
    </xf>
    <xf numFmtId="39" fontId="4" fillId="2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 wrapText="1" indent="2"/>
    </xf>
    <xf numFmtId="0" fontId="3" fillId="2" borderId="1" xfId="0" applyFont="1" applyFill="1" applyBorder="1" applyAlignment="1" applyProtection="1">
      <alignment horizontal="left" wrapText="1" indent="3"/>
    </xf>
    <xf numFmtId="43" fontId="4" fillId="2" borderId="0" xfId="1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44" fontId="5" fillId="2" borderId="0" xfId="1" applyFont="1" applyFill="1" applyBorder="1" applyAlignment="1">
      <alignment horizontal="right"/>
    </xf>
    <xf numFmtId="169" fontId="5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5" fillId="2" borderId="0" xfId="0" applyFont="1" applyFill="1"/>
    <xf numFmtId="0" fontId="5" fillId="2" borderId="2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right" wrapText="1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44" fontId="5" fillId="3" borderId="5" xfId="1" applyFont="1" applyFill="1" applyBorder="1" applyAlignment="1" applyProtection="1">
      <alignment horizontal="right"/>
      <protection locked="0"/>
    </xf>
    <xf numFmtId="173" fontId="5" fillId="3" borderId="6" xfId="0" applyNumberFormat="1" applyFont="1" applyFill="1" applyBorder="1" applyAlignment="1" applyProtection="1">
      <alignment horizontal="right"/>
      <protection locked="0"/>
    </xf>
    <xf numFmtId="169" fontId="5" fillId="3" borderId="6" xfId="0" applyNumberFormat="1" applyFont="1" applyFill="1" applyBorder="1" applyAlignment="1" applyProtection="1">
      <alignment horizontal="right"/>
      <protection locked="0"/>
    </xf>
    <xf numFmtId="14" fontId="5" fillId="3" borderId="6" xfId="0" applyNumberFormat="1" applyFont="1" applyFill="1" applyBorder="1" applyAlignment="1" applyProtection="1">
      <alignment horizontal="right"/>
      <protection locked="0"/>
    </xf>
    <xf numFmtId="44" fontId="5" fillId="3" borderId="6" xfId="1" applyFont="1" applyFill="1" applyBorder="1" applyAlignment="1" applyProtection="1">
      <alignment horizontal="right"/>
      <protection locked="0"/>
    </xf>
    <xf numFmtId="44" fontId="5" fillId="3" borderId="5" xfId="1" applyFont="1" applyFill="1" applyBorder="1" applyAlignment="1">
      <alignment horizontal="right"/>
    </xf>
    <xf numFmtId="169" fontId="5" fillId="3" borderId="6" xfId="0" applyNumberFormat="1" applyFont="1" applyFill="1" applyBorder="1" applyAlignment="1">
      <alignment horizontal="right"/>
    </xf>
    <xf numFmtId="0" fontId="8" fillId="2" borderId="0" xfId="0" applyFont="1" applyFill="1" applyBorder="1" applyAlignment="1"/>
    <xf numFmtId="0" fontId="5" fillId="0" borderId="0" xfId="0" applyFont="1" applyAlignment="1"/>
    <xf numFmtId="0" fontId="5" fillId="2" borderId="7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right"/>
    </xf>
    <xf numFmtId="0" fontId="6" fillId="2" borderId="11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6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8"/>
  <sheetViews>
    <sheetView showGridLines="0" tabSelected="1" zoomScaleNormal="100" workbookViewId="0">
      <selection activeCell="D8" sqref="D8"/>
    </sheetView>
  </sheetViews>
  <sheetFormatPr defaultRowHeight="12.75" x14ac:dyDescent="0.2"/>
  <cols>
    <col min="1" max="1" width="4.7109375" style="10" customWidth="1"/>
    <col min="2" max="2" width="13.28515625" style="1" customWidth="1"/>
    <col min="3" max="3" width="15.42578125" style="1" customWidth="1"/>
    <col min="4" max="4" width="14" style="1" customWidth="1"/>
    <col min="5" max="5" width="12.140625" style="1" customWidth="1"/>
    <col min="6" max="6" width="14.42578125" style="1" customWidth="1"/>
    <col min="7" max="7" width="14.140625" style="1" customWidth="1"/>
    <col min="8" max="9" width="13.5703125" style="1" customWidth="1"/>
    <col min="10" max="10" width="13" style="1" customWidth="1"/>
    <col min="11" max="16384" width="9.140625" style="2"/>
  </cols>
  <sheetData>
    <row r="1" spans="1:10" ht="24" customHeight="1" x14ac:dyDescent="0.3">
      <c r="A1" s="39" t="s">
        <v>24</v>
      </c>
      <c r="B1" s="40"/>
      <c r="C1" s="40"/>
      <c r="D1" s="40"/>
      <c r="E1" s="15"/>
      <c r="F1" s="15"/>
      <c r="G1" s="15"/>
      <c r="H1" s="15"/>
      <c r="I1" s="15"/>
      <c r="J1" s="15"/>
    </row>
    <row r="2" spans="1:10" ht="3" customHeight="1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</row>
    <row r="3" spans="1:10" ht="20.25" customHeight="1" x14ac:dyDescent="0.25">
      <c r="A3" s="15"/>
      <c r="B3" s="18"/>
      <c r="C3" s="18"/>
      <c r="D3" s="18"/>
      <c r="E3" s="18"/>
      <c r="F3" s="18"/>
      <c r="G3" s="18"/>
      <c r="H3" s="18"/>
      <c r="I3" s="18"/>
      <c r="J3" s="18"/>
    </row>
    <row r="4" spans="1:10" ht="14.25" customHeight="1" x14ac:dyDescent="0.25">
      <c r="A4" s="15"/>
      <c r="B4" s="43" t="s">
        <v>10</v>
      </c>
      <c r="C4" s="44"/>
      <c r="D4" s="45"/>
      <c r="E4" s="15"/>
      <c r="F4" s="43" t="s">
        <v>17</v>
      </c>
      <c r="G4" s="44"/>
      <c r="H4" s="45"/>
      <c r="I4" s="19"/>
      <c r="J4" s="15"/>
    </row>
    <row r="5" spans="1:10" ht="14.25" x14ac:dyDescent="0.3">
      <c r="A5" s="15"/>
      <c r="B5" s="28"/>
      <c r="C5" s="29" t="s">
        <v>11</v>
      </c>
      <c r="D5" s="32">
        <v>430000</v>
      </c>
      <c r="E5" s="15"/>
      <c r="F5" s="28"/>
      <c r="G5" s="29" t="s">
        <v>18</v>
      </c>
      <c r="H5" s="37">
        <f>IF(Values_Entered,-PMT(Interest_Rate/Num_Pmt_Per_Year,Loan_Years*Num_Pmt_Per_Year,Loan_Amount),"")</f>
        <v>2578.0672581568351</v>
      </c>
      <c r="I5" s="20"/>
      <c r="J5" s="15"/>
    </row>
    <row r="6" spans="1:10" ht="14.25" x14ac:dyDescent="0.3">
      <c r="A6" s="15"/>
      <c r="B6" s="28"/>
      <c r="C6" s="29" t="s">
        <v>12</v>
      </c>
      <c r="D6" s="33">
        <v>0.06</v>
      </c>
      <c r="E6" s="15"/>
      <c r="F6" s="28"/>
      <c r="G6" s="29" t="s">
        <v>19</v>
      </c>
      <c r="H6" s="38">
        <f>IF(Values_Entered,Loan_Years*Num_Pmt_Per_Year,"")</f>
        <v>360</v>
      </c>
      <c r="I6" s="21"/>
      <c r="J6" s="22"/>
    </row>
    <row r="7" spans="1:10" ht="14.25" x14ac:dyDescent="0.3">
      <c r="A7" s="15"/>
      <c r="B7" s="28"/>
      <c r="C7" s="29" t="s">
        <v>13</v>
      </c>
      <c r="D7" s="34">
        <v>30</v>
      </c>
      <c r="E7" s="15"/>
      <c r="F7" s="28"/>
      <c r="G7" s="29" t="s">
        <v>20</v>
      </c>
      <c r="H7" s="38">
        <f>IF(Values_Entered,Number_of_Payments,"")</f>
        <v>360</v>
      </c>
      <c r="I7" s="21"/>
      <c r="J7" s="22"/>
    </row>
    <row r="8" spans="1:10" ht="14.25" x14ac:dyDescent="0.3">
      <c r="A8" s="15"/>
      <c r="B8" s="28"/>
      <c r="C8" s="29" t="s">
        <v>14</v>
      </c>
      <c r="D8" s="34">
        <v>12</v>
      </c>
      <c r="E8" s="15"/>
      <c r="F8" s="28"/>
      <c r="G8" s="29" t="s">
        <v>21</v>
      </c>
      <c r="H8" s="37">
        <f>IF(Values_Entered,SUMIF(Beg_Bal,"&gt;0",Extra_Pay),"")</f>
        <v>0</v>
      </c>
      <c r="I8" s="20"/>
      <c r="J8" s="22"/>
    </row>
    <row r="9" spans="1:10" ht="14.25" x14ac:dyDescent="0.3">
      <c r="A9" s="15"/>
      <c r="B9" s="28"/>
      <c r="C9" s="29" t="s">
        <v>15</v>
      </c>
      <c r="D9" s="35">
        <v>39114</v>
      </c>
      <c r="E9" s="15"/>
      <c r="F9" s="30"/>
      <c r="G9" s="31" t="s">
        <v>22</v>
      </c>
      <c r="H9" s="37">
        <f>IF(Values_Entered,SUMIF(Beg_Bal,"&gt;0",Int),"")</f>
        <v>498104.21293646138</v>
      </c>
      <c r="I9" s="20"/>
      <c r="J9" s="22"/>
    </row>
    <row r="10" spans="1:10" ht="14.25" x14ac:dyDescent="0.3">
      <c r="A10" s="15"/>
      <c r="B10" s="30"/>
      <c r="C10" s="31" t="s">
        <v>16</v>
      </c>
      <c r="D10" s="36">
        <v>0</v>
      </c>
      <c r="E10" s="15"/>
      <c r="F10" s="18"/>
      <c r="G10" s="18"/>
      <c r="H10" s="18"/>
      <c r="I10" s="18"/>
      <c r="J10" s="22"/>
    </row>
    <row r="11" spans="1:10" ht="13.5" x14ac:dyDescent="0.25">
      <c r="A11" s="15"/>
      <c r="B11" s="18"/>
      <c r="C11" s="18"/>
      <c r="D11" s="18"/>
      <c r="E11" s="18"/>
      <c r="F11" s="18"/>
      <c r="G11" s="18"/>
      <c r="H11" s="18"/>
      <c r="I11" s="18"/>
      <c r="J11" s="18"/>
    </row>
    <row r="12" spans="1:10" ht="13.5" x14ac:dyDescent="0.25">
      <c r="A12" s="15"/>
      <c r="B12" s="23" t="s">
        <v>23</v>
      </c>
      <c r="C12" s="41"/>
      <c r="D12" s="42"/>
      <c r="E12" s="24"/>
      <c r="F12" s="18"/>
      <c r="G12" s="18"/>
      <c r="H12" s="18"/>
      <c r="I12" s="18"/>
      <c r="J12" s="18"/>
    </row>
    <row r="13" spans="1:10" ht="13.5" x14ac:dyDescent="0.25">
      <c r="A13" s="15"/>
      <c r="B13" s="23"/>
      <c r="C13" s="25"/>
      <c r="D13" s="25"/>
      <c r="E13" s="18"/>
      <c r="F13" s="18"/>
      <c r="G13" s="18"/>
      <c r="H13" s="18"/>
      <c r="I13" s="18"/>
      <c r="J13" s="18"/>
    </row>
    <row r="14" spans="1:10" ht="6" customHeigh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3.75" customHeight="1" x14ac:dyDescent="0.25">
      <c r="A15" s="15"/>
      <c r="B15" s="18"/>
      <c r="C15" s="18"/>
      <c r="D15" s="18"/>
      <c r="E15" s="18"/>
      <c r="F15" s="18"/>
      <c r="G15" s="18"/>
      <c r="H15" s="18"/>
      <c r="I15" s="18"/>
      <c r="J15" s="18"/>
    </row>
    <row r="16" spans="1:10" s="3" customFormat="1" ht="28.5" customHeight="1" x14ac:dyDescent="0.2">
      <c r="A16" s="26" t="s">
        <v>8</v>
      </c>
      <c r="B16" s="27" t="s">
        <v>0</v>
      </c>
      <c r="C16" s="27" t="s">
        <v>1</v>
      </c>
      <c r="D16" s="27" t="s">
        <v>7</v>
      </c>
      <c r="E16" s="27" t="s">
        <v>6</v>
      </c>
      <c r="F16" s="27" t="s">
        <v>5</v>
      </c>
      <c r="G16" s="27" t="s">
        <v>2</v>
      </c>
      <c r="H16" s="27" t="s">
        <v>3</v>
      </c>
      <c r="I16" s="27" t="s">
        <v>4</v>
      </c>
      <c r="J16" s="27" t="s">
        <v>9</v>
      </c>
    </row>
    <row r="17" spans="1:10" s="3" customFormat="1" ht="6" customHeight="1" x14ac:dyDescent="0.2">
      <c r="A17" s="11"/>
      <c r="B17" s="12"/>
      <c r="C17" s="12"/>
      <c r="D17" s="12"/>
      <c r="E17" s="12"/>
      <c r="F17" s="12"/>
      <c r="G17" s="12"/>
      <c r="H17" s="12"/>
      <c r="I17" s="12"/>
      <c r="J17" s="13"/>
    </row>
    <row r="18" spans="1:10" s="3" customFormat="1" x14ac:dyDescent="0.2">
      <c r="A18" s="8">
        <f>IF(Values_Entered,1,"")</f>
        <v>1</v>
      </c>
      <c r="B18" s="5">
        <f t="shared" ref="B18:B81" si="0">IF(Pay_Num&lt;&gt;"",DATE(YEAR(Loan_Start),MONTH(Loan_Start)+(Pay_Num)*12/Num_Pmt_Per_Year,DAY(Loan_Start)),"")</f>
        <v>39142</v>
      </c>
      <c r="C18" s="6">
        <f>IF(Values_Entered,Loan_Amount,"")</f>
        <v>430000</v>
      </c>
      <c r="D18" s="6">
        <f>IF(Pay_Num&lt;&gt;"",Scheduled_Monthly_Payment,"")</f>
        <v>2578.0672581568351</v>
      </c>
      <c r="E18" s="6">
        <f t="shared" ref="E18:E81" si="1">IF(AND(Pay_Num&lt;&gt;"",Sched_Pay+Scheduled_Extra_Payments&lt;Beg_Bal),Scheduled_Extra_Payments,IF(AND(Pay_Num&lt;&gt;"",Beg_Bal-Sched_Pay&gt;0),Beg_Bal-Sched_Pay,IF(Pay_Num&lt;&gt;"",0,"")))</f>
        <v>0</v>
      </c>
      <c r="F18" s="6">
        <f t="shared" ref="F18:F81" si="2">IF(AND(Pay_Num&lt;&gt;"",Sched_Pay+Extra_Pay&lt;Beg_Bal),Sched_Pay+Extra_Pay,IF(Pay_Num&lt;&gt;"",Beg_Bal,""))</f>
        <v>2578.0672581568351</v>
      </c>
      <c r="G18" s="6">
        <f>IF(Pay_Num&lt;&gt;"",Total_Pay-Int,"")</f>
        <v>428.06725815683512</v>
      </c>
      <c r="H18" s="6">
        <f>IF(Pay_Num&lt;&gt;"",Beg_Bal*(Interest_Rate/Num_Pmt_Per_Year),"")</f>
        <v>2150</v>
      </c>
      <c r="I18" s="6">
        <f t="shared" ref="I18:I81" si="3">IF(AND(Pay_Num&lt;&gt;"",Sched_Pay+Extra_Pay&lt;Beg_Bal),Beg_Bal-Princ,IF(Pay_Num&lt;&gt;"",0,""))</f>
        <v>429571.93274184316</v>
      </c>
      <c r="J18" s="6">
        <f>SUM($H$18:$H18)</f>
        <v>2150</v>
      </c>
    </row>
    <row r="19" spans="1:10" s="3" customFormat="1" ht="12.75" customHeight="1" x14ac:dyDescent="0.2">
      <c r="A19" s="8">
        <f t="shared" ref="A19:A82" si="4">IF(Values_Entered,A18+1,"")</f>
        <v>2</v>
      </c>
      <c r="B19" s="5">
        <f t="shared" si="0"/>
        <v>39173</v>
      </c>
      <c r="C19" s="7">
        <f t="shared" ref="C19:C82" si="5">IF(Pay_Num&lt;&gt;"",I18,"")</f>
        <v>429571.93274184316</v>
      </c>
      <c r="D19" s="7">
        <f>IF(Pay_Num&lt;&gt;"",Scheduled_Monthly_Payment,"")</f>
        <v>2578.0672581568351</v>
      </c>
      <c r="E19" s="14">
        <f t="shared" si="1"/>
        <v>0</v>
      </c>
      <c r="F19" s="7">
        <f t="shared" si="2"/>
        <v>2578.0672581568351</v>
      </c>
      <c r="G19" s="7">
        <f t="shared" ref="G19:G82" si="6">IF(Pay_Num&lt;&gt;"",Total_Pay-Int,"")</f>
        <v>430.20759444761961</v>
      </c>
      <c r="H19" s="7">
        <f t="shared" ref="H19:H82" si="7">IF(Pay_Num&lt;&gt;"",Beg_Bal*Interest_Rate/Num_Pmt_Per_Year,"")</f>
        <v>2147.8596637092155</v>
      </c>
      <c r="I19" s="7">
        <f t="shared" si="3"/>
        <v>429141.72514739557</v>
      </c>
      <c r="J19" s="7">
        <f>SUM($H$18:$H19)</f>
        <v>4297.859663709216</v>
      </c>
    </row>
    <row r="20" spans="1:10" s="3" customFormat="1" ht="12.75" customHeight="1" x14ac:dyDescent="0.2">
      <c r="A20" s="8">
        <f t="shared" si="4"/>
        <v>3</v>
      </c>
      <c r="B20" s="5">
        <f t="shared" si="0"/>
        <v>39203</v>
      </c>
      <c r="C20" s="7">
        <f t="shared" si="5"/>
        <v>429141.72514739557</v>
      </c>
      <c r="D20" s="7">
        <f t="shared" ref="D20:D83" si="8">IF(Pay_Num&lt;&gt;"",Scheduled_Monthly_Payment,"")</f>
        <v>2578.0672581568351</v>
      </c>
      <c r="E20" s="14">
        <f t="shared" si="1"/>
        <v>0</v>
      </c>
      <c r="F20" s="7">
        <f t="shared" si="2"/>
        <v>2578.0672581568351</v>
      </c>
      <c r="G20" s="7">
        <f t="shared" si="6"/>
        <v>432.35863241985726</v>
      </c>
      <c r="H20" s="7">
        <f t="shared" si="7"/>
        <v>2145.7086257369779</v>
      </c>
      <c r="I20" s="7">
        <f t="shared" si="3"/>
        <v>428709.36651497573</v>
      </c>
      <c r="J20" s="7">
        <f>SUM($H$18:$H20)</f>
        <v>6443.5682894461934</v>
      </c>
    </row>
    <row r="21" spans="1:10" s="3" customFormat="1" x14ac:dyDescent="0.2">
      <c r="A21" s="8">
        <f t="shared" si="4"/>
        <v>4</v>
      </c>
      <c r="B21" s="5">
        <f t="shared" si="0"/>
        <v>39234</v>
      </c>
      <c r="C21" s="7">
        <f t="shared" si="5"/>
        <v>428709.36651497573</v>
      </c>
      <c r="D21" s="7">
        <f>IF(Pay_Num&lt;&gt;"",Scheduled_Monthly_Payment,"")</f>
        <v>2578.0672581568351</v>
      </c>
      <c r="E21" s="14">
        <f t="shared" si="1"/>
        <v>0</v>
      </c>
      <c r="F21" s="7">
        <f t="shared" si="2"/>
        <v>2578.0672581568351</v>
      </c>
      <c r="G21" s="7">
        <f t="shared" si="6"/>
        <v>434.52042558195672</v>
      </c>
      <c r="H21" s="7">
        <f t="shared" si="7"/>
        <v>2143.5468325748784</v>
      </c>
      <c r="I21" s="7">
        <f t="shared" si="3"/>
        <v>428274.84608939377</v>
      </c>
      <c r="J21" s="7">
        <f>SUM($H$18:$H21)</f>
        <v>8587.1151220210722</v>
      </c>
    </row>
    <row r="22" spans="1:10" s="3" customFormat="1" x14ac:dyDescent="0.2">
      <c r="A22" s="8">
        <f t="shared" si="4"/>
        <v>5</v>
      </c>
      <c r="B22" s="5">
        <f t="shared" si="0"/>
        <v>39264</v>
      </c>
      <c r="C22" s="7">
        <f t="shared" si="5"/>
        <v>428274.84608939377</v>
      </c>
      <c r="D22" s="7">
        <f t="shared" si="8"/>
        <v>2578.0672581568351</v>
      </c>
      <c r="E22" s="14">
        <f t="shared" si="1"/>
        <v>0</v>
      </c>
      <c r="F22" s="7">
        <f t="shared" si="2"/>
        <v>2578.0672581568351</v>
      </c>
      <c r="G22" s="7">
        <f t="shared" si="6"/>
        <v>436.69302770986633</v>
      </c>
      <c r="H22" s="7">
        <f t="shared" si="7"/>
        <v>2141.3742304469688</v>
      </c>
      <c r="I22" s="7">
        <f t="shared" si="3"/>
        <v>427838.15306168393</v>
      </c>
      <c r="J22" s="7">
        <f>SUM($H$18:$H22)</f>
        <v>10728.489352468041</v>
      </c>
    </row>
    <row r="23" spans="1:10" x14ac:dyDescent="0.2">
      <c r="A23" s="8">
        <f t="shared" si="4"/>
        <v>6</v>
      </c>
      <c r="B23" s="5">
        <f t="shared" si="0"/>
        <v>39295</v>
      </c>
      <c r="C23" s="7">
        <f t="shared" si="5"/>
        <v>427838.15306168393</v>
      </c>
      <c r="D23" s="7">
        <f t="shared" si="8"/>
        <v>2578.0672581568351</v>
      </c>
      <c r="E23" s="14">
        <f t="shared" si="1"/>
        <v>0</v>
      </c>
      <c r="F23" s="7">
        <f t="shared" si="2"/>
        <v>2578.0672581568351</v>
      </c>
      <c r="G23" s="7">
        <f t="shared" si="6"/>
        <v>438.87649284841564</v>
      </c>
      <c r="H23" s="7">
        <f t="shared" si="7"/>
        <v>2139.1907653084195</v>
      </c>
      <c r="I23" s="7">
        <f t="shared" si="3"/>
        <v>427399.27656883554</v>
      </c>
      <c r="J23" s="7">
        <f>SUM($H$18:$H23)</f>
        <v>12867.680117776461</v>
      </c>
    </row>
    <row r="24" spans="1:10" x14ac:dyDescent="0.2">
      <c r="A24" s="8">
        <f t="shared" si="4"/>
        <v>7</v>
      </c>
      <c r="B24" s="5">
        <f t="shared" si="0"/>
        <v>39326</v>
      </c>
      <c r="C24" s="7">
        <f t="shared" si="5"/>
        <v>427399.27656883554</v>
      </c>
      <c r="D24" s="7">
        <f t="shared" si="8"/>
        <v>2578.0672581568351</v>
      </c>
      <c r="E24" s="14">
        <f t="shared" si="1"/>
        <v>0</v>
      </c>
      <c r="F24" s="7">
        <f t="shared" si="2"/>
        <v>2578.0672581568351</v>
      </c>
      <c r="G24" s="7">
        <f t="shared" si="6"/>
        <v>441.07087531265779</v>
      </c>
      <c r="H24" s="7">
        <f t="shared" si="7"/>
        <v>2136.9963828441773</v>
      </c>
      <c r="I24" s="7">
        <f t="shared" si="3"/>
        <v>426958.20569352288</v>
      </c>
      <c r="J24" s="7">
        <f>SUM($H$18:$H24)</f>
        <v>15004.676500620639</v>
      </c>
    </row>
    <row r="25" spans="1:10" x14ac:dyDescent="0.2">
      <c r="A25" s="8">
        <f t="shared" si="4"/>
        <v>8</v>
      </c>
      <c r="B25" s="5">
        <f t="shared" si="0"/>
        <v>39356</v>
      </c>
      <c r="C25" s="7">
        <f t="shared" si="5"/>
        <v>426958.20569352288</v>
      </c>
      <c r="D25" s="7">
        <f t="shared" si="8"/>
        <v>2578.0672581568351</v>
      </c>
      <c r="E25" s="14">
        <f t="shared" si="1"/>
        <v>0</v>
      </c>
      <c r="F25" s="7">
        <f t="shared" si="2"/>
        <v>2578.0672581568351</v>
      </c>
      <c r="G25" s="7">
        <f t="shared" si="6"/>
        <v>443.27622968922105</v>
      </c>
      <c r="H25" s="7">
        <f t="shared" si="7"/>
        <v>2134.7910284676141</v>
      </c>
      <c r="I25" s="7">
        <f t="shared" si="3"/>
        <v>426514.92946383363</v>
      </c>
      <c r="J25" s="7">
        <f>SUM($H$18:$H25)</f>
        <v>17139.467529088251</v>
      </c>
    </row>
    <row r="26" spans="1:10" x14ac:dyDescent="0.2">
      <c r="A26" s="8">
        <f t="shared" si="4"/>
        <v>9</v>
      </c>
      <c r="B26" s="5">
        <f t="shared" si="0"/>
        <v>39387</v>
      </c>
      <c r="C26" s="7">
        <f t="shared" si="5"/>
        <v>426514.92946383363</v>
      </c>
      <c r="D26" s="7">
        <f t="shared" si="8"/>
        <v>2578.0672581568351</v>
      </c>
      <c r="E26" s="14">
        <f t="shared" si="1"/>
        <v>0</v>
      </c>
      <c r="F26" s="7">
        <f t="shared" si="2"/>
        <v>2578.0672581568351</v>
      </c>
      <c r="G26" s="7">
        <f t="shared" si="6"/>
        <v>445.49261083766714</v>
      </c>
      <c r="H26" s="7">
        <f t="shared" si="7"/>
        <v>2132.574647319168</v>
      </c>
      <c r="I26" s="7">
        <f t="shared" si="3"/>
        <v>426069.43685299595</v>
      </c>
      <c r="J26" s="7">
        <f>SUM($H$18:$H26)</f>
        <v>19272.04217640742</v>
      </c>
    </row>
    <row r="27" spans="1:10" x14ac:dyDescent="0.2">
      <c r="A27" s="8">
        <f t="shared" si="4"/>
        <v>10</v>
      </c>
      <c r="B27" s="5">
        <f t="shared" si="0"/>
        <v>39417</v>
      </c>
      <c r="C27" s="7">
        <f t="shared" si="5"/>
        <v>426069.43685299595</v>
      </c>
      <c r="D27" s="7">
        <f t="shared" si="8"/>
        <v>2578.0672581568351</v>
      </c>
      <c r="E27" s="14">
        <f t="shared" si="1"/>
        <v>0</v>
      </c>
      <c r="F27" s="7">
        <f t="shared" si="2"/>
        <v>2578.0672581568351</v>
      </c>
      <c r="G27" s="7">
        <f t="shared" si="6"/>
        <v>447.72007389185546</v>
      </c>
      <c r="H27" s="7">
        <f t="shared" si="7"/>
        <v>2130.3471842649797</v>
      </c>
      <c r="I27" s="7">
        <f t="shared" si="3"/>
        <v>425621.71677910408</v>
      </c>
      <c r="J27" s="7">
        <f>SUM($H$18:$H27)</f>
        <v>21402.389360672401</v>
      </c>
    </row>
    <row r="28" spans="1:10" x14ac:dyDescent="0.2">
      <c r="A28" s="8">
        <f t="shared" si="4"/>
        <v>11</v>
      </c>
      <c r="B28" s="5">
        <f t="shared" si="0"/>
        <v>39448</v>
      </c>
      <c r="C28" s="7">
        <f t="shared" si="5"/>
        <v>425621.71677910408</v>
      </c>
      <c r="D28" s="7">
        <f t="shared" si="8"/>
        <v>2578.0672581568351</v>
      </c>
      <c r="E28" s="14">
        <f t="shared" si="1"/>
        <v>0</v>
      </c>
      <c r="F28" s="7">
        <f t="shared" si="2"/>
        <v>2578.0672581568351</v>
      </c>
      <c r="G28" s="7">
        <f t="shared" si="6"/>
        <v>449.95867426131463</v>
      </c>
      <c r="H28" s="7">
        <f t="shared" si="7"/>
        <v>2128.1085838955205</v>
      </c>
      <c r="I28" s="7">
        <f t="shared" si="3"/>
        <v>425171.7581048428</v>
      </c>
      <c r="J28" s="7">
        <f>SUM($H$18:$H28)</f>
        <v>23530.49794456792</v>
      </c>
    </row>
    <row r="29" spans="1:10" x14ac:dyDescent="0.2">
      <c r="A29" s="8">
        <f t="shared" si="4"/>
        <v>12</v>
      </c>
      <c r="B29" s="5">
        <f t="shared" si="0"/>
        <v>39479</v>
      </c>
      <c r="C29" s="7">
        <f t="shared" si="5"/>
        <v>425171.7581048428</v>
      </c>
      <c r="D29" s="7">
        <f t="shared" si="8"/>
        <v>2578.0672581568351</v>
      </c>
      <c r="E29" s="14">
        <f t="shared" si="1"/>
        <v>0</v>
      </c>
      <c r="F29" s="7">
        <f t="shared" si="2"/>
        <v>2578.0672581568351</v>
      </c>
      <c r="G29" s="7">
        <f t="shared" si="6"/>
        <v>452.20846763262125</v>
      </c>
      <c r="H29" s="7">
        <f t="shared" si="7"/>
        <v>2125.8587905242139</v>
      </c>
      <c r="I29" s="7">
        <f t="shared" si="3"/>
        <v>424719.54963721015</v>
      </c>
      <c r="J29" s="7">
        <f>SUM($H$18:$H29)</f>
        <v>25656.356735092133</v>
      </c>
    </row>
    <row r="30" spans="1:10" x14ac:dyDescent="0.2">
      <c r="A30" s="8">
        <f t="shared" si="4"/>
        <v>13</v>
      </c>
      <c r="B30" s="5">
        <f t="shared" si="0"/>
        <v>39508</v>
      </c>
      <c r="C30" s="7">
        <f t="shared" si="5"/>
        <v>424719.54963721015</v>
      </c>
      <c r="D30" s="7">
        <f t="shared" si="8"/>
        <v>2578.0672581568351</v>
      </c>
      <c r="E30" s="14">
        <f t="shared" si="1"/>
        <v>0</v>
      </c>
      <c r="F30" s="7">
        <f t="shared" si="2"/>
        <v>2578.0672581568351</v>
      </c>
      <c r="G30" s="7">
        <f t="shared" si="6"/>
        <v>454.46950997078466</v>
      </c>
      <c r="H30" s="7">
        <f t="shared" si="7"/>
        <v>2123.5977481860505</v>
      </c>
      <c r="I30" s="7">
        <f t="shared" si="3"/>
        <v>424265.08012723934</v>
      </c>
      <c r="J30" s="7">
        <f>SUM($H$18:$H30)</f>
        <v>27779.954483278183</v>
      </c>
    </row>
    <row r="31" spans="1:10" x14ac:dyDescent="0.2">
      <c r="A31" s="8">
        <f t="shared" si="4"/>
        <v>14</v>
      </c>
      <c r="B31" s="5">
        <f t="shared" si="0"/>
        <v>39539</v>
      </c>
      <c r="C31" s="7">
        <f t="shared" si="5"/>
        <v>424265.08012723934</v>
      </c>
      <c r="D31" s="7">
        <f t="shared" si="8"/>
        <v>2578.0672581568351</v>
      </c>
      <c r="E31" s="14">
        <f t="shared" si="1"/>
        <v>0</v>
      </c>
      <c r="F31" s="7">
        <f t="shared" si="2"/>
        <v>2578.0672581568351</v>
      </c>
      <c r="G31" s="7">
        <f t="shared" si="6"/>
        <v>456.7418575206384</v>
      </c>
      <c r="H31" s="7">
        <f t="shared" si="7"/>
        <v>2121.3254006361967</v>
      </c>
      <c r="I31" s="7">
        <f t="shared" si="3"/>
        <v>423808.33826971869</v>
      </c>
      <c r="J31" s="7">
        <f>SUM($H$18:$H31)</f>
        <v>29901.27988391438</v>
      </c>
    </row>
    <row r="32" spans="1:10" x14ac:dyDescent="0.2">
      <c r="A32" s="8">
        <f t="shared" si="4"/>
        <v>15</v>
      </c>
      <c r="B32" s="5">
        <f t="shared" si="0"/>
        <v>39569</v>
      </c>
      <c r="C32" s="7">
        <f t="shared" si="5"/>
        <v>423808.33826971869</v>
      </c>
      <c r="D32" s="7">
        <f t="shared" si="8"/>
        <v>2578.0672581568351</v>
      </c>
      <c r="E32" s="14">
        <f t="shared" si="1"/>
        <v>0</v>
      </c>
      <c r="F32" s="7">
        <f t="shared" si="2"/>
        <v>2578.0672581568351</v>
      </c>
      <c r="G32" s="7">
        <f t="shared" si="6"/>
        <v>459.02556680824182</v>
      </c>
      <c r="H32" s="7">
        <f t="shared" si="7"/>
        <v>2119.0416913485933</v>
      </c>
      <c r="I32" s="7">
        <f t="shared" si="3"/>
        <v>423349.31270291045</v>
      </c>
      <c r="J32" s="7">
        <f>SUM($H$18:$H32)</f>
        <v>32020.321575262973</v>
      </c>
    </row>
    <row r="33" spans="1:10" x14ac:dyDescent="0.2">
      <c r="A33" s="8">
        <f t="shared" si="4"/>
        <v>16</v>
      </c>
      <c r="B33" s="5">
        <f t="shared" si="0"/>
        <v>39600</v>
      </c>
      <c r="C33" s="7">
        <f t="shared" si="5"/>
        <v>423349.31270291045</v>
      </c>
      <c r="D33" s="7">
        <f t="shared" si="8"/>
        <v>2578.0672581568351</v>
      </c>
      <c r="E33" s="14">
        <f t="shared" si="1"/>
        <v>0</v>
      </c>
      <c r="F33" s="7">
        <f t="shared" si="2"/>
        <v>2578.0672581568351</v>
      </c>
      <c r="G33" s="7">
        <f t="shared" si="6"/>
        <v>461.32069464228289</v>
      </c>
      <c r="H33" s="7">
        <f t="shared" si="7"/>
        <v>2116.7465635145522</v>
      </c>
      <c r="I33" s="7">
        <f t="shared" si="3"/>
        <v>422887.99200826819</v>
      </c>
      <c r="J33" s="7">
        <f>SUM($H$18:$H33)</f>
        <v>34137.068138777526</v>
      </c>
    </row>
    <row r="34" spans="1:10" x14ac:dyDescent="0.2">
      <c r="A34" s="8">
        <f t="shared" si="4"/>
        <v>17</v>
      </c>
      <c r="B34" s="5">
        <f t="shared" si="0"/>
        <v>39630</v>
      </c>
      <c r="C34" s="7">
        <f t="shared" si="5"/>
        <v>422887.99200826819</v>
      </c>
      <c r="D34" s="7">
        <f t="shared" si="8"/>
        <v>2578.0672581568351</v>
      </c>
      <c r="E34" s="14">
        <f t="shared" si="1"/>
        <v>0</v>
      </c>
      <c r="F34" s="7">
        <f t="shared" si="2"/>
        <v>2578.0672581568351</v>
      </c>
      <c r="G34" s="7">
        <f t="shared" si="6"/>
        <v>463.62729811549434</v>
      </c>
      <c r="H34" s="7">
        <f t="shared" si="7"/>
        <v>2114.4399600413408</v>
      </c>
      <c r="I34" s="7">
        <f t="shared" si="3"/>
        <v>422424.36471015267</v>
      </c>
      <c r="J34" s="7">
        <f>SUM($H$18:$H34)</f>
        <v>36251.508098818864</v>
      </c>
    </row>
    <row r="35" spans="1:10" x14ac:dyDescent="0.2">
      <c r="A35" s="8">
        <f t="shared" si="4"/>
        <v>18</v>
      </c>
      <c r="B35" s="5">
        <f t="shared" si="0"/>
        <v>39661</v>
      </c>
      <c r="C35" s="7">
        <f t="shared" si="5"/>
        <v>422424.36471015267</v>
      </c>
      <c r="D35" s="7">
        <f t="shared" si="8"/>
        <v>2578.0672581568351</v>
      </c>
      <c r="E35" s="14">
        <f t="shared" si="1"/>
        <v>0</v>
      </c>
      <c r="F35" s="7">
        <f t="shared" si="2"/>
        <v>2578.0672581568351</v>
      </c>
      <c r="G35" s="7">
        <f t="shared" si="6"/>
        <v>465.94543460607156</v>
      </c>
      <c r="H35" s="7">
        <f t="shared" si="7"/>
        <v>2112.1218235507636</v>
      </c>
      <c r="I35" s="7">
        <f t="shared" si="3"/>
        <v>421958.41927554662</v>
      </c>
      <c r="J35" s="7">
        <f>SUM($H$18:$H35)</f>
        <v>38363.629922369626</v>
      </c>
    </row>
    <row r="36" spans="1:10" x14ac:dyDescent="0.2">
      <c r="A36" s="8">
        <f t="shared" si="4"/>
        <v>19</v>
      </c>
      <c r="B36" s="5">
        <f t="shared" si="0"/>
        <v>39692</v>
      </c>
      <c r="C36" s="7">
        <f t="shared" si="5"/>
        <v>421958.41927554662</v>
      </c>
      <c r="D36" s="7">
        <f t="shared" si="8"/>
        <v>2578.0672581568351</v>
      </c>
      <c r="E36" s="14">
        <f t="shared" si="1"/>
        <v>0</v>
      </c>
      <c r="F36" s="7">
        <f t="shared" si="2"/>
        <v>2578.0672581568351</v>
      </c>
      <c r="G36" s="7">
        <f t="shared" si="6"/>
        <v>468.27516177910229</v>
      </c>
      <c r="H36" s="7">
        <f t="shared" si="7"/>
        <v>2109.7920963777328</v>
      </c>
      <c r="I36" s="7">
        <f t="shared" si="3"/>
        <v>421490.14411376754</v>
      </c>
      <c r="J36" s="7">
        <f>SUM($H$18:$H36)</f>
        <v>40473.422018747362</v>
      </c>
    </row>
    <row r="37" spans="1:10" x14ac:dyDescent="0.2">
      <c r="A37" s="8">
        <f t="shared" si="4"/>
        <v>20</v>
      </c>
      <c r="B37" s="5">
        <f t="shared" si="0"/>
        <v>39722</v>
      </c>
      <c r="C37" s="7">
        <f t="shared" si="5"/>
        <v>421490.14411376754</v>
      </c>
      <c r="D37" s="7">
        <f t="shared" si="8"/>
        <v>2578.0672581568351</v>
      </c>
      <c r="E37" s="14">
        <f t="shared" si="1"/>
        <v>0</v>
      </c>
      <c r="F37" s="7">
        <f t="shared" si="2"/>
        <v>2578.0672581568351</v>
      </c>
      <c r="G37" s="7">
        <f t="shared" si="6"/>
        <v>470.61653758799775</v>
      </c>
      <c r="H37" s="7">
        <f t="shared" si="7"/>
        <v>2107.4507205688374</v>
      </c>
      <c r="I37" s="7">
        <f t="shared" si="3"/>
        <v>421019.52757617953</v>
      </c>
      <c r="J37" s="7">
        <f>SUM($H$18:$H37)</f>
        <v>42580.872739316197</v>
      </c>
    </row>
    <row r="38" spans="1:10" x14ac:dyDescent="0.2">
      <c r="A38" s="8">
        <f t="shared" si="4"/>
        <v>21</v>
      </c>
      <c r="B38" s="5">
        <f t="shared" si="0"/>
        <v>39753</v>
      </c>
      <c r="C38" s="7">
        <f t="shared" si="5"/>
        <v>421019.52757617953</v>
      </c>
      <c r="D38" s="7">
        <f t="shared" si="8"/>
        <v>2578.0672581568351</v>
      </c>
      <c r="E38" s="14">
        <f t="shared" si="1"/>
        <v>0</v>
      </c>
      <c r="F38" s="7">
        <f t="shared" si="2"/>
        <v>2578.0672581568351</v>
      </c>
      <c r="G38" s="7">
        <f t="shared" si="6"/>
        <v>472.96962027593736</v>
      </c>
      <c r="H38" s="7">
        <f t="shared" si="7"/>
        <v>2105.0976378808978</v>
      </c>
      <c r="I38" s="7">
        <f t="shared" si="3"/>
        <v>420546.55795590358</v>
      </c>
      <c r="J38" s="7">
        <f>SUM($H$18:$H38)</f>
        <v>44685.970377197096</v>
      </c>
    </row>
    <row r="39" spans="1:10" x14ac:dyDescent="0.2">
      <c r="A39" s="8">
        <f t="shared" si="4"/>
        <v>22</v>
      </c>
      <c r="B39" s="5">
        <f t="shared" si="0"/>
        <v>39783</v>
      </c>
      <c r="C39" s="7">
        <f t="shared" si="5"/>
        <v>420546.55795590358</v>
      </c>
      <c r="D39" s="7">
        <f t="shared" si="8"/>
        <v>2578.0672581568351</v>
      </c>
      <c r="E39" s="14">
        <f t="shared" si="1"/>
        <v>0</v>
      </c>
      <c r="F39" s="7">
        <f t="shared" si="2"/>
        <v>2578.0672581568351</v>
      </c>
      <c r="G39" s="7">
        <f t="shared" si="6"/>
        <v>475.33446837731708</v>
      </c>
      <c r="H39" s="7">
        <f t="shared" si="7"/>
        <v>2102.732789779518</v>
      </c>
      <c r="I39" s="7">
        <f t="shared" si="3"/>
        <v>420071.22348752629</v>
      </c>
      <c r="J39" s="7">
        <f>SUM($H$18:$H39)</f>
        <v>46788.703166976615</v>
      </c>
    </row>
    <row r="40" spans="1:10" x14ac:dyDescent="0.2">
      <c r="A40" s="8">
        <f t="shared" si="4"/>
        <v>23</v>
      </c>
      <c r="B40" s="5">
        <f t="shared" si="0"/>
        <v>39814</v>
      </c>
      <c r="C40" s="7">
        <f t="shared" si="5"/>
        <v>420071.22348752629</v>
      </c>
      <c r="D40" s="7">
        <f t="shared" si="8"/>
        <v>2578.0672581568351</v>
      </c>
      <c r="E40" s="14">
        <f t="shared" si="1"/>
        <v>0</v>
      </c>
      <c r="F40" s="7">
        <f t="shared" si="2"/>
        <v>2578.0672581568351</v>
      </c>
      <c r="G40" s="7">
        <f t="shared" si="6"/>
        <v>477.71114071920374</v>
      </c>
      <c r="H40" s="7">
        <f t="shared" si="7"/>
        <v>2100.3561174376314</v>
      </c>
      <c r="I40" s="7">
        <f t="shared" si="3"/>
        <v>419593.51234680711</v>
      </c>
      <c r="J40" s="7">
        <f>SUM($H$18:$H40)</f>
        <v>48889.059284414245</v>
      </c>
    </row>
    <row r="41" spans="1:10" x14ac:dyDescent="0.2">
      <c r="A41" s="8">
        <f t="shared" si="4"/>
        <v>24</v>
      </c>
      <c r="B41" s="5">
        <f t="shared" si="0"/>
        <v>39845</v>
      </c>
      <c r="C41" s="7">
        <f t="shared" si="5"/>
        <v>419593.51234680711</v>
      </c>
      <c r="D41" s="7">
        <f t="shared" si="8"/>
        <v>2578.0672581568351</v>
      </c>
      <c r="E41" s="14">
        <f t="shared" si="1"/>
        <v>0</v>
      </c>
      <c r="F41" s="7">
        <f t="shared" si="2"/>
        <v>2578.0672581568351</v>
      </c>
      <c r="G41" s="7">
        <f t="shared" si="6"/>
        <v>480.09969642279975</v>
      </c>
      <c r="H41" s="7">
        <f t="shared" si="7"/>
        <v>2097.9675617340354</v>
      </c>
      <c r="I41" s="7">
        <f t="shared" si="3"/>
        <v>419113.4126503843</v>
      </c>
      <c r="J41" s="7">
        <f>SUM($H$18:$H41)</f>
        <v>50987.026846148277</v>
      </c>
    </row>
    <row r="42" spans="1:10" x14ac:dyDescent="0.2">
      <c r="A42" s="8">
        <f t="shared" si="4"/>
        <v>25</v>
      </c>
      <c r="B42" s="5">
        <f t="shared" si="0"/>
        <v>39873</v>
      </c>
      <c r="C42" s="7">
        <f t="shared" si="5"/>
        <v>419113.4126503843</v>
      </c>
      <c r="D42" s="7">
        <f t="shared" si="8"/>
        <v>2578.0672581568351</v>
      </c>
      <c r="E42" s="14">
        <f t="shared" si="1"/>
        <v>0</v>
      </c>
      <c r="F42" s="7">
        <f t="shared" si="2"/>
        <v>2578.0672581568351</v>
      </c>
      <c r="G42" s="7">
        <f t="shared" si="6"/>
        <v>482.50019490491377</v>
      </c>
      <c r="H42" s="7">
        <f t="shared" si="7"/>
        <v>2095.5670632519214</v>
      </c>
      <c r="I42" s="7">
        <f t="shared" si="3"/>
        <v>418630.91245547938</v>
      </c>
      <c r="J42" s="7">
        <f>SUM($H$18:$H42)</f>
        <v>53082.593909400195</v>
      </c>
    </row>
    <row r="43" spans="1:10" x14ac:dyDescent="0.2">
      <c r="A43" s="8">
        <f t="shared" si="4"/>
        <v>26</v>
      </c>
      <c r="B43" s="5">
        <f t="shared" si="0"/>
        <v>39904</v>
      </c>
      <c r="C43" s="7">
        <f t="shared" si="5"/>
        <v>418630.91245547938</v>
      </c>
      <c r="D43" s="7">
        <f t="shared" si="8"/>
        <v>2578.0672581568351</v>
      </c>
      <c r="E43" s="14">
        <f t="shared" si="1"/>
        <v>0</v>
      </c>
      <c r="F43" s="7">
        <f t="shared" si="2"/>
        <v>2578.0672581568351</v>
      </c>
      <c r="G43" s="7">
        <f t="shared" si="6"/>
        <v>484.91269587943816</v>
      </c>
      <c r="H43" s="7">
        <f t="shared" si="7"/>
        <v>2093.154562277397</v>
      </c>
      <c r="I43" s="7">
        <f t="shared" si="3"/>
        <v>418145.99975959992</v>
      </c>
      <c r="J43" s="7">
        <f>SUM($H$18:$H43)</f>
        <v>55175.748471677594</v>
      </c>
    </row>
    <row r="44" spans="1:10" x14ac:dyDescent="0.2">
      <c r="A44" s="8">
        <f t="shared" si="4"/>
        <v>27</v>
      </c>
      <c r="B44" s="5">
        <f t="shared" si="0"/>
        <v>39934</v>
      </c>
      <c r="C44" s="7">
        <f t="shared" si="5"/>
        <v>418145.99975959992</v>
      </c>
      <c r="D44" s="7">
        <f t="shared" si="8"/>
        <v>2578.0672581568351</v>
      </c>
      <c r="E44" s="14">
        <f t="shared" si="1"/>
        <v>0</v>
      </c>
      <c r="F44" s="7">
        <f t="shared" si="2"/>
        <v>2578.0672581568351</v>
      </c>
      <c r="G44" s="7">
        <f t="shared" si="6"/>
        <v>487.33725935883558</v>
      </c>
      <c r="H44" s="7">
        <f t="shared" si="7"/>
        <v>2090.7299987979995</v>
      </c>
      <c r="I44" s="7">
        <f t="shared" si="3"/>
        <v>417658.66250024107</v>
      </c>
      <c r="J44" s="7">
        <f>SUM($H$18:$H44)</f>
        <v>57266.478470475595</v>
      </c>
    </row>
    <row r="45" spans="1:10" x14ac:dyDescent="0.2">
      <c r="A45" s="8">
        <f t="shared" si="4"/>
        <v>28</v>
      </c>
      <c r="B45" s="5">
        <f t="shared" si="0"/>
        <v>39965</v>
      </c>
      <c r="C45" s="7">
        <f t="shared" si="5"/>
        <v>417658.66250024107</v>
      </c>
      <c r="D45" s="7">
        <f t="shared" si="8"/>
        <v>2578.0672581568351</v>
      </c>
      <c r="E45" s="14">
        <f t="shared" si="1"/>
        <v>0</v>
      </c>
      <c r="F45" s="7">
        <f t="shared" si="2"/>
        <v>2578.0672581568351</v>
      </c>
      <c r="G45" s="7">
        <f t="shared" si="6"/>
        <v>489.77394565562963</v>
      </c>
      <c r="H45" s="7">
        <f t="shared" si="7"/>
        <v>2088.2933125012055</v>
      </c>
      <c r="I45" s="7">
        <f t="shared" si="3"/>
        <v>417168.88855458546</v>
      </c>
      <c r="J45" s="7">
        <f>SUM($H$18:$H45)</f>
        <v>59354.771782976801</v>
      </c>
    </row>
    <row r="46" spans="1:10" x14ac:dyDescent="0.2">
      <c r="A46" s="8">
        <f t="shared" si="4"/>
        <v>29</v>
      </c>
      <c r="B46" s="5">
        <f t="shared" si="0"/>
        <v>39995</v>
      </c>
      <c r="C46" s="7">
        <f t="shared" si="5"/>
        <v>417168.88855458546</v>
      </c>
      <c r="D46" s="7">
        <f t="shared" si="8"/>
        <v>2578.0672581568351</v>
      </c>
      <c r="E46" s="14">
        <f t="shared" si="1"/>
        <v>0</v>
      </c>
      <c r="F46" s="7">
        <f t="shared" si="2"/>
        <v>2578.0672581568351</v>
      </c>
      <c r="G46" s="7">
        <f t="shared" si="6"/>
        <v>492.2228153839078</v>
      </c>
      <c r="H46" s="7">
        <f t="shared" si="7"/>
        <v>2085.8444427729273</v>
      </c>
      <c r="I46" s="7">
        <f t="shared" si="3"/>
        <v>416676.66573920153</v>
      </c>
      <c r="J46" s="7">
        <f>SUM($H$18:$H46)</f>
        <v>61440.616225749727</v>
      </c>
    </row>
    <row r="47" spans="1:10" x14ac:dyDescent="0.2">
      <c r="A47" s="8">
        <f t="shared" si="4"/>
        <v>30</v>
      </c>
      <c r="B47" s="5">
        <f t="shared" si="0"/>
        <v>40026</v>
      </c>
      <c r="C47" s="7">
        <f t="shared" si="5"/>
        <v>416676.66573920153</v>
      </c>
      <c r="D47" s="7">
        <f t="shared" si="8"/>
        <v>2578.0672581568351</v>
      </c>
      <c r="E47" s="14">
        <f t="shared" si="1"/>
        <v>0</v>
      </c>
      <c r="F47" s="7">
        <f t="shared" si="2"/>
        <v>2578.0672581568351</v>
      </c>
      <c r="G47" s="7">
        <f t="shared" si="6"/>
        <v>494.68392946082758</v>
      </c>
      <c r="H47" s="7">
        <f t="shared" si="7"/>
        <v>2083.3833286960075</v>
      </c>
      <c r="I47" s="7">
        <f t="shared" si="3"/>
        <v>416181.98180974071</v>
      </c>
      <c r="J47" s="7">
        <f>SUM($H$18:$H47)</f>
        <v>63523.999554445734</v>
      </c>
    </row>
    <row r="48" spans="1:10" x14ac:dyDescent="0.2">
      <c r="A48" s="8">
        <f t="shared" si="4"/>
        <v>31</v>
      </c>
      <c r="B48" s="5">
        <f t="shared" si="0"/>
        <v>40057</v>
      </c>
      <c r="C48" s="7">
        <f t="shared" si="5"/>
        <v>416181.98180974071</v>
      </c>
      <c r="D48" s="7">
        <f t="shared" si="8"/>
        <v>2578.0672581568351</v>
      </c>
      <c r="E48" s="14">
        <f t="shared" si="1"/>
        <v>0</v>
      </c>
      <c r="F48" s="7">
        <f t="shared" si="2"/>
        <v>2578.0672581568351</v>
      </c>
      <c r="G48" s="7">
        <f t="shared" si="6"/>
        <v>497.15734910813171</v>
      </c>
      <c r="H48" s="7">
        <f t="shared" si="7"/>
        <v>2080.9099090487034</v>
      </c>
      <c r="I48" s="7">
        <f t="shared" si="3"/>
        <v>415684.82446063258</v>
      </c>
      <c r="J48" s="7">
        <f>SUM($H$18:$H48)</f>
        <v>65604.909463494434</v>
      </c>
    </row>
    <row r="49" spans="1:10" x14ac:dyDescent="0.2">
      <c r="A49" s="8">
        <f t="shared" si="4"/>
        <v>32</v>
      </c>
      <c r="B49" s="5">
        <f t="shared" si="0"/>
        <v>40087</v>
      </c>
      <c r="C49" s="7">
        <f t="shared" si="5"/>
        <v>415684.82446063258</v>
      </c>
      <c r="D49" s="7">
        <f t="shared" si="8"/>
        <v>2578.0672581568351</v>
      </c>
      <c r="E49" s="14">
        <f t="shared" si="1"/>
        <v>0</v>
      </c>
      <c r="F49" s="7">
        <f t="shared" si="2"/>
        <v>2578.0672581568351</v>
      </c>
      <c r="G49" s="7">
        <f t="shared" si="6"/>
        <v>499.64313585367245</v>
      </c>
      <c r="H49" s="7">
        <f t="shared" si="7"/>
        <v>2078.4241223031627</v>
      </c>
      <c r="I49" s="7">
        <f t="shared" si="3"/>
        <v>415185.18132477888</v>
      </c>
      <c r="J49" s="7">
        <f>SUM($H$18:$H49)</f>
        <v>67683.333585797591</v>
      </c>
    </row>
    <row r="50" spans="1:10" x14ac:dyDescent="0.2">
      <c r="A50" s="8">
        <f t="shared" si="4"/>
        <v>33</v>
      </c>
      <c r="B50" s="5">
        <f t="shared" si="0"/>
        <v>40118</v>
      </c>
      <c r="C50" s="7">
        <f t="shared" si="5"/>
        <v>415185.18132477888</v>
      </c>
      <c r="D50" s="7">
        <f t="shared" si="8"/>
        <v>2578.0672581568351</v>
      </c>
      <c r="E50" s="14">
        <f t="shared" si="1"/>
        <v>0</v>
      </c>
      <c r="F50" s="7">
        <f t="shared" si="2"/>
        <v>2578.0672581568351</v>
      </c>
      <c r="G50" s="7">
        <f t="shared" si="6"/>
        <v>502.14135153294092</v>
      </c>
      <c r="H50" s="7">
        <f t="shared" si="7"/>
        <v>2075.9259066238942</v>
      </c>
      <c r="I50" s="7">
        <f t="shared" si="3"/>
        <v>414683.03997324593</v>
      </c>
      <c r="J50" s="7">
        <f>SUM($H$18:$H50)</f>
        <v>69759.259492421479</v>
      </c>
    </row>
    <row r="51" spans="1:10" x14ac:dyDescent="0.2">
      <c r="A51" s="8">
        <f t="shared" si="4"/>
        <v>34</v>
      </c>
      <c r="B51" s="5">
        <f t="shared" si="0"/>
        <v>40148</v>
      </c>
      <c r="C51" s="7">
        <f t="shared" si="5"/>
        <v>414683.03997324593</v>
      </c>
      <c r="D51" s="7">
        <f t="shared" si="8"/>
        <v>2578.0672581568351</v>
      </c>
      <c r="E51" s="14">
        <f t="shared" si="1"/>
        <v>0</v>
      </c>
      <c r="F51" s="7">
        <f t="shared" si="2"/>
        <v>2578.0672581568351</v>
      </c>
      <c r="G51" s="7">
        <f t="shared" si="6"/>
        <v>504.65205829060551</v>
      </c>
      <c r="H51" s="7">
        <f t="shared" si="7"/>
        <v>2073.4151998662296</v>
      </c>
      <c r="I51" s="7">
        <f t="shared" si="3"/>
        <v>414178.38791495532</v>
      </c>
      <c r="J51" s="7">
        <f>SUM($H$18:$H51)</f>
        <v>71832.674692287706</v>
      </c>
    </row>
    <row r="52" spans="1:10" x14ac:dyDescent="0.2">
      <c r="A52" s="8">
        <f t="shared" si="4"/>
        <v>35</v>
      </c>
      <c r="B52" s="5">
        <f t="shared" si="0"/>
        <v>40179</v>
      </c>
      <c r="C52" s="7">
        <f t="shared" si="5"/>
        <v>414178.38791495532</v>
      </c>
      <c r="D52" s="7">
        <f t="shared" si="8"/>
        <v>2578.0672581568351</v>
      </c>
      <c r="E52" s="14">
        <f t="shared" si="1"/>
        <v>0</v>
      </c>
      <c r="F52" s="7">
        <f t="shared" si="2"/>
        <v>2578.0672581568351</v>
      </c>
      <c r="G52" s="7">
        <f t="shared" si="6"/>
        <v>507.17531858205848</v>
      </c>
      <c r="H52" s="7">
        <f t="shared" si="7"/>
        <v>2070.8919395747766</v>
      </c>
      <c r="I52" s="7">
        <f t="shared" si="3"/>
        <v>413671.21259637328</v>
      </c>
      <c r="J52" s="7">
        <f>SUM($H$18:$H52)</f>
        <v>73903.566631862486</v>
      </c>
    </row>
    <row r="53" spans="1:10" x14ac:dyDescent="0.2">
      <c r="A53" s="8">
        <f t="shared" si="4"/>
        <v>36</v>
      </c>
      <c r="B53" s="5">
        <f t="shared" si="0"/>
        <v>40210</v>
      </c>
      <c r="C53" s="7">
        <f t="shared" si="5"/>
        <v>413671.21259637328</v>
      </c>
      <c r="D53" s="7">
        <f t="shared" si="8"/>
        <v>2578.0672581568351</v>
      </c>
      <c r="E53" s="14">
        <f t="shared" si="1"/>
        <v>0</v>
      </c>
      <c r="F53" s="7">
        <f t="shared" si="2"/>
        <v>2578.0672581568351</v>
      </c>
      <c r="G53" s="7">
        <f t="shared" si="6"/>
        <v>509.71119517496891</v>
      </c>
      <c r="H53" s="7">
        <f t="shared" si="7"/>
        <v>2068.3560629818662</v>
      </c>
      <c r="I53" s="7">
        <f t="shared" si="3"/>
        <v>413161.50140119833</v>
      </c>
      <c r="J53" s="7">
        <f>SUM($H$18:$H53)</f>
        <v>75971.922694844354</v>
      </c>
    </row>
    <row r="54" spans="1:10" x14ac:dyDescent="0.2">
      <c r="A54" s="8">
        <f t="shared" si="4"/>
        <v>37</v>
      </c>
      <c r="B54" s="5">
        <f t="shared" si="0"/>
        <v>40238</v>
      </c>
      <c r="C54" s="7">
        <f t="shared" si="5"/>
        <v>413161.50140119833</v>
      </c>
      <c r="D54" s="7">
        <f t="shared" si="8"/>
        <v>2578.0672581568351</v>
      </c>
      <c r="E54" s="14">
        <f t="shared" si="1"/>
        <v>0</v>
      </c>
      <c r="F54" s="7">
        <f t="shared" si="2"/>
        <v>2578.0672581568351</v>
      </c>
      <c r="G54" s="7">
        <f t="shared" si="6"/>
        <v>512.25975115084339</v>
      </c>
      <c r="H54" s="7">
        <f t="shared" si="7"/>
        <v>2065.8075070059917</v>
      </c>
      <c r="I54" s="7">
        <f t="shared" si="3"/>
        <v>412649.24165004748</v>
      </c>
      <c r="J54" s="7">
        <f>SUM($H$18:$H54)</f>
        <v>78037.73020185034</v>
      </c>
    </row>
    <row r="55" spans="1:10" x14ac:dyDescent="0.2">
      <c r="A55" s="8">
        <f t="shared" si="4"/>
        <v>38</v>
      </c>
      <c r="B55" s="5">
        <f t="shared" si="0"/>
        <v>40269</v>
      </c>
      <c r="C55" s="7">
        <f t="shared" si="5"/>
        <v>412649.24165004748</v>
      </c>
      <c r="D55" s="7">
        <f t="shared" si="8"/>
        <v>2578.0672581568351</v>
      </c>
      <c r="E55" s="14">
        <f t="shared" si="1"/>
        <v>0</v>
      </c>
      <c r="F55" s="7">
        <f t="shared" si="2"/>
        <v>2578.0672581568351</v>
      </c>
      <c r="G55" s="7">
        <f t="shared" si="6"/>
        <v>514.82104990659764</v>
      </c>
      <c r="H55" s="7">
        <f t="shared" si="7"/>
        <v>2063.2462082502375</v>
      </c>
      <c r="I55" s="7">
        <f t="shared" si="3"/>
        <v>412134.42060014087</v>
      </c>
      <c r="J55" s="7">
        <f>SUM($H$18:$H55)</f>
        <v>80100.976410100571</v>
      </c>
    </row>
    <row r="56" spans="1:10" x14ac:dyDescent="0.2">
      <c r="A56" s="8">
        <f t="shared" si="4"/>
        <v>39</v>
      </c>
      <c r="B56" s="5">
        <f t="shared" si="0"/>
        <v>40299</v>
      </c>
      <c r="C56" s="7">
        <f t="shared" si="5"/>
        <v>412134.42060014087</v>
      </c>
      <c r="D56" s="7">
        <f t="shared" si="8"/>
        <v>2578.0672581568351</v>
      </c>
      <c r="E56" s="14">
        <f t="shared" si="1"/>
        <v>0</v>
      </c>
      <c r="F56" s="7">
        <f t="shared" si="2"/>
        <v>2578.0672581568351</v>
      </c>
      <c r="G56" s="7">
        <f t="shared" si="6"/>
        <v>517.39515515613084</v>
      </c>
      <c r="H56" s="7">
        <f t="shared" si="7"/>
        <v>2060.6721030007043</v>
      </c>
      <c r="I56" s="7">
        <f t="shared" si="3"/>
        <v>411617.02544498473</v>
      </c>
      <c r="J56" s="7">
        <f>SUM($H$18:$H56)</f>
        <v>82161.648513101274</v>
      </c>
    </row>
    <row r="57" spans="1:10" x14ac:dyDescent="0.2">
      <c r="A57" s="8">
        <f t="shared" si="4"/>
        <v>40</v>
      </c>
      <c r="B57" s="5">
        <f t="shared" si="0"/>
        <v>40330</v>
      </c>
      <c r="C57" s="7">
        <f t="shared" si="5"/>
        <v>411617.02544498473</v>
      </c>
      <c r="D57" s="7">
        <f t="shared" si="8"/>
        <v>2578.0672581568351</v>
      </c>
      <c r="E57" s="14">
        <f t="shared" si="1"/>
        <v>0</v>
      </c>
      <c r="F57" s="7">
        <f t="shared" si="2"/>
        <v>2578.0672581568351</v>
      </c>
      <c r="G57" s="7">
        <f t="shared" si="6"/>
        <v>519.9821309319118</v>
      </c>
      <c r="H57" s="7">
        <f t="shared" si="7"/>
        <v>2058.0851272249233</v>
      </c>
      <c r="I57" s="7">
        <f t="shared" si="3"/>
        <v>411097.0433140528</v>
      </c>
      <c r="J57" s="7">
        <f>SUM($H$18:$H57)</f>
        <v>84219.733640326202</v>
      </c>
    </row>
    <row r="58" spans="1:10" x14ac:dyDescent="0.2">
      <c r="A58" s="8">
        <f t="shared" si="4"/>
        <v>41</v>
      </c>
      <c r="B58" s="5">
        <f t="shared" si="0"/>
        <v>40360</v>
      </c>
      <c r="C58" s="7">
        <f t="shared" si="5"/>
        <v>411097.0433140528</v>
      </c>
      <c r="D58" s="7">
        <f t="shared" si="8"/>
        <v>2578.0672581568351</v>
      </c>
      <c r="E58" s="14">
        <f t="shared" si="1"/>
        <v>0</v>
      </c>
      <c r="F58" s="7">
        <f t="shared" si="2"/>
        <v>2578.0672581568351</v>
      </c>
      <c r="G58" s="7">
        <f t="shared" si="6"/>
        <v>522.58204158657145</v>
      </c>
      <c r="H58" s="7">
        <f t="shared" si="7"/>
        <v>2055.4852165702637</v>
      </c>
      <c r="I58" s="7">
        <f t="shared" si="3"/>
        <v>410574.46127246623</v>
      </c>
      <c r="J58" s="7">
        <f>SUM($H$18:$H58)</f>
        <v>86275.218856896463</v>
      </c>
    </row>
    <row r="59" spans="1:10" x14ac:dyDescent="0.2">
      <c r="A59" s="8">
        <f t="shared" si="4"/>
        <v>42</v>
      </c>
      <c r="B59" s="5">
        <f t="shared" si="0"/>
        <v>40391</v>
      </c>
      <c r="C59" s="7">
        <f t="shared" si="5"/>
        <v>410574.46127246623</v>
      </c>
      <c r="D59" s="7">
        <f t="shared" si="8"/>
        <v>2578.0672581568351</v>
      </c>
      <c r="E59" s="14">
        <f t="shared" si="1"/>
        <v>0</v>
      </c>
      <c r="F59" s="7">
        <f t="shared" si="2"/>
        <v>2578.0672581568351</v>
      </c>
      <c r="G59" s="7">
        <f t="shared" si="6"/>
        <v>525.19495179450405</v>
      </c>
      <c r="H59" s="7">
        <f t="shared" si="7"/>
        <v>2052.8723063623311</v>
      </c>
      <c r="I59" s="7">
        <f t="shared" si="3"/>
        <v>410049.26632067171</v>
      </c>
      <c r="J59" s="7">
        <f>SUM($H$18:$H59)</f>
        <v>88328.091163258796</v>
      </c>
    </row>
    <row r="60" spans="1:10" x14ac:dyDescent="0.2">
      <c r="A60" s="8">
        <f t="shared" si="4"/>
        <v>43</v>
      </c>
      <c r="B60" s="5">
        <f t="shared" si="0"/>
        <v>40422</v>
      </c>
      <c r="C60" s="7">
        <f t="shared" si="5"/>
        <v>410049.26632067171</v>
      </c>
      <c r="D60" s="7">
        <f t="shared" si="8"/>
        <v>2578.0672581568351</v>
      </c>
      <c r="E60" s="14">
        <f t="shared" si="1"/>
        <v>0</v>
      </c>
      <c r="F60" s="7">
        <f t="shared" si="2"/>
        <v>2578.0672581568351</v>
      </c>
      <c r="G60" s="7">
        <f t="shared" si="6"/>
        <v>527.82092655347651</v>
      </c>
      <c r="H60" s="7">
        <f t="shared" si="7"/>
        <v>2050.2463316033586</v>
      </c>
      <c r="I60" s="7">
        <f t="shared" si="3"/>
        <v>409521.44539411826</v>
      </c>
      <c r="J60" s="7">
        <f>SUM($H$18:$H60)</f>
        <v>90378.337494862149</v>
      </c>
    </row>
    <row r="61" spans="1:10" x14ac:dyDescent="0.2">
      <c r="A61" s="8">
        <f t="shared" si="4"/>
        <v>44</v>
      </c>
      <c r="B61" s="5">
        <f t="shared" si="0"/>
        <v>40452</v>
      </c>
      <c r="C61" s="7">
        <f t="shared" si="5"/>
        <v>409521.44539411826</v>
      </c>
      <c r="D61" s="7">
        <f t="shared" si="8"/>
        <v>2578.0672581568351</v>
      </c>
      <c r="E61" s="14">
        <f t="shared" si="1"/>
        <v>0</v>
      </c>
      <c r="F61" s="7">
        <f t="shared" si="2"/>
        <v>2578.0672581568351</v>
      </c>
      <c r="G61" s="7">
        <f t="shared" si="6"/>
        <v>530.4600311862439</v>
      </c>
      <c r="H61" s="7">
        <f t="shared" si="7"/>
        <v>2047.6072269705912</v>
      </c>
      <c r="I61" s="7">
        <f t="shared" si="3"/>
        <v>408990.98536293203</v>
      </c>
      <c r="J61" s="7">
        <f>SUM($H$18:$H61)</f>
        <v>92425.94472183274</v>
      </c>
    </row>
    <row r="62" spans="1:10" x14ac:dyDescent="0.2">
      <c r="A62" s="8">
        <f t="shared" si="4"/>
        <v>45</v>
      </c>
      <c r="B62" s="5">
        <f t="shared" si="0"/>
        <v>40483</v>
      </c>
      <c r="C62" s="7">
        <f t="shared" si="5"/>
        <v>408990.98536293203</v>
      </c>
      <c r="D62" s="7">
        <f t="shared" si="8"/>
        <v>2578.0672581568351</v>
      </c>
      <c r="E62" s="14">
        <f t="shared" si="1"/>
        <v>0</v>
      </c>
      <c r="F62" s="7">
        <f t="shared" si="2"/>
        <v>2578.0672581568351</v>
      </c>
      <c r="G62" s="7">
        <f t="shared" si="6"/>
        <v>533.11233134217491</v>
      </c>
      <c r="H62" s="7">
        <f t="shared" si="7"/>
        <v>2044.9549268146602</v>
      </c>
      <c r="I62" s="7">
        <f t="shared" si="3"/>
        <v>408457.87303158984</v>
      </c>
      <c r="J62" s="7">
        <f>SUM($H$18:$H62)</f>
        <v>94470.899648647406</v>
      </c>
    </row>
    <row r="63" spans="1:10" x14ac:dyDescent="0.2">
      <c r="A63" s="8">
        <f t="shared" si="4"/>
        <v>46</v>
      </c>
      <c r="B63" s="5">
        <f t="shared" si="0"/>
        <v>40513</v>
      </c>
      <c r="C63" s="7">
        <f t="shared" si="5"/>
        <v>408457.87303158984</v>
      </c>
      <c r="D63" s="7">
        <f t="shared" si="8"/>
        <v>2578.0672581568351</v>
      </c>
      <c r="E63" s="14">
        <f t="shared" si="1"/>
        <v>0</v>
      </c>
      <c r="F63" s="7">
        <f t="shared" si="2"/>
        <v>2578.0672581568351</v>
      </c>
      <c r="G63" s="7">
        <f t="shared" si="6"/>
        <v>535.77789299888605</v>
      </c>
      <c r="H63" s="7">
        <f t="shared" si="7"/>
        <v>2042.2893651579491</v>
      </c>
      <c r="I63" s="7">
        <f t="shared" si="3"/>
        <v>407922.09513859096</v>
      </c>
      <c r="J63" s="7">
        <f>SUM($H$18:$H63)</f>
        <v>96513.189013805357</v>
      </c>
    </row>
    <row r="64" spans="1:10" x14ac:dyDescent="0.2">
      <c r="A64" s="8">
        <f t="shared" si="4"/>
        <v>47</v>
      </c>
      <c r="B64" s="5">
        <f t="shared" si="0"/>
        <v>40544</v>
      </c>
      <c r="C64" s="7">
        <f t="shared" si="5"/>
        <v>407922.09513859096</v>
      </c>
      <c r="D64" s="7">
        <f t="shared" si="8"/>
        <v>2578.0672581568351</v>
      </c>
      <c r="E64" s="14">
        <f t="shared" si="1"/>
        <v>0</v>
      </c>
      <c r="F64" s="7">
        <f t="shared" si="2"/>
        <v>2578.0672581568351</v>
      </c>
      <c r="G64" s="7">
        <f t="shared" si="6"/>
        <v>538.45678246388047</v>
      </c>
      <c r="H64" s="7">
        <f t="shared" si="7"/>
        <v>2039.6104756929547</v>
      </c>
      <c r="I64" s="7">
        <f t="shared" si="3"/>
        <v>407383.63835612708</v>
      </c>
      <c r="J64" s="7">
        <f>SUM($H$18:$H64)</f>
        <v>98552.799489498313</v>
      </c>
    </row>
    <row r="65" spans="1:10" x14ac:dyDescent="0.2">
      <c r="A65" s="8">
        <f t="shared" si="4"/>
        <v>48</v>
      </c>
      <c r="B65" s="5">
        <f t="shared" si="0"/>
        <v>40575</v>
      </c>
      <c r="C65" s="7">
        <f t="shared" si="5"/>
        <v>407383.63835612708</v>
      </c>
      <c r="D65" s="7">
        <f t="shared" si="8"/>
        <v>2578.0672581568351</v>
      </c>
      <c r="E65" s="14">
        <f t="shared" si="1"/>
        <v>0</v>
      </c>
      <c r="F65" s="7">
        <f t="shared" si="2"/>
        <v>2578.0672581568351</v>
      </c>
      <c r="G65" s="7">
        <f t="shared" si="6"/>
        <v>541.1490663761997</v>
      </c>
      <c r="H65" s="7">
        <f t="shared" si="7"/>
        <v>2036.9181917806354</v>
      </c>
      <c r="I65" s="7">
        <f t="shared" si="3"/>
        <v>406842.48928975087</v>
      </c>
      <c r="J65" s="7">
        <f>SUM($H$18:$H65)</f>
        <v>100589.71768127895</v>
      </c>
    </row>
    <row r="66" spans="1:10" x14ac:dyDescent="0.2">
      <c r="A66" s="8">
        <f t="shared" si="4"/>
        <v>49</v>
      </c>
      <c r="B66" s="5">
        <f t="shared" si="0"/>
        <v>40603</v>
      </c>
      <c r="C66" s="7">
        <f t="shared" si="5"/>
        <v>406842.48928975087</v>
      </c>
      <c r="D66" s="7">
        <f t="shared" si="8"/>
        <v>2578.0672581568351</v>
      </c>
      <c r="E66" s="14">
        <f t="shared" si="1"/>
        <v>0</v>
      </c>
      <c r="F66" s="7">
        <f t="shared" si="2"/>
        <v>2578.0672581568351</v>
      </c>
      <c r="G66" s="7">
        <f t="shared" si="6"/>
        <v>543.85481170808089</v>
      </c>
      <c r="H66" s="7">
        <f t="shared" si="7"/>
        <v>2034.2124464487542</v>
      </c>
      <c r="I66" s="7">
        <f t="shared" si="3"/>
        <v>406298.63447804278</v>
      </c>
      <c r="J66" s="7">
        <f>SUM($H$18:$H66)</f>
        <v>102623.93012772771</v>
      </c>
    </row>
    <row r="67" spans="1:10" x14ac:dyDescent="0.2">
      <c r="A67" s="8">
        <f t="shared" si="4"/>
        <v>50</v>
      </c>
      <c r="B67" s="5">
        <f t="shared" si="0"/>
        <v>40634</v>
      </c>
      <c r="C67" s="7">
        <f t="shared" si="5"/>
        <v>406298.63447804278</v>
      </c>
      <c r="D67" s="7">
        <f t="shared" si="8"/>
        <v>2578.0672581568351</v>
      </c>
      <c r="E67" s="14">
        <f t="shared" si="1"/>
        <v>0</v>
      </c>
      <c r="F67" s="7">
        <f t="shared" si="2"/>
        <v>2578.0672581568351</v>
      </c>
      <c r="G67" s="7">
        <f t="shared" si="6"/>
        <v>546.57408576662147</v>
      </c>
      <c r="H67" s="7">
        <f t="shared" si="7"/>
        <v>2031.4931723902137</v>
      </c>
      <c r="I67" s="7">
        <f t="shared" si="3"/>
        <v>405752.06039227615</v>
      </c>
      <c r="J67" s="7">
        <f>SUM($H$18:$H67)</f>
        <v>104655.42330011792</v>
      </c>
    </row>
    <row r="68" spans="1:10" x14ac:dyDescent="0.2">
      <c r="A68" s="8">
        <f t="shared" si="4"/>
        <v>51</v>
      </c>
      <c r="B68" s="5">
        <f t="shared" si="0"/>
        <v>40664</v>
      </c>
      <c r="C68" s="7">
        <f t="shared" si="5"/>
        <v>405752.06039227615</v>
      </c>
      <c r="D68" s="7">
        <f t="shared" si="8"/>
        <v>2578.0672581568351</v>
      </c>
      <c r="E68" s="14">
        <f t="shared" si="1"/>
        <v>0</v>
      </c>
      <c r="F68" s="7">
        <f t="shared" si="2"/>
        <v>2578.0672581568351</v>
      </c>
      <c r="G68" s="7">
        <f t="shared" si="6"/>
        <v>549.3069561954544</v>
      </c>
      <c r="H68" s="7">
        <f t="shared" si="7"/>
        <v>2028.7603019613807</v>
      </c>
      <c r="I68" s="7">
        <f t="shared" si="3"/>
        <v>405202.7534360807</v>
      </c>
      <c r="J68" s="7">
        <f>SUM($H$18:$H68)</f>
        <v>106684.1836020793</v>
      </c>
    </row>
    <row r="69" spans="1:10" x14ac:dyDescent="0.2">
      <c r="A69" s="8">
        <f t="shared" si="4"/>
        <v>52</v>
      </c>
      <c r="B69" s="5">
        <f t="shared" si="0"/>
        <v>40695</v>
      </c>
      <c r="C69" s="7">
        <f t="shared" si="5"/>
        <v>405202.7534360807</v>
      </c>
      <c r="D69" s="7">
        <f t="shared" si="8"/>
        <v>2578.0672581568351</v>
      </c>
      <c r="E69" s="14">
        <f t="shared" si="1"/>
        <v>0</v>
      </c>
      <c r="F69" s="7">
        <f t="shared" si="2"/>
        <v>2578.0672581568351</v>
      </c>
      <c r="G69" s="7">
        <f t="shared" si="6"/>
        <v>552.0534909764317</v>
      </c>
      <c r="H69" s="7">
        <f t="shared" si="7"/>
        <v>2026.0137671804034</v>
      </c>
      <c r="I69" s="7">
        <f t="shared" si="3"/>
        <v>404650.69994510425</v>
      </c>
      <c r="J69" s="7">
        <f>SUM($H$18:$H69)</f>
        <v>108710.19736925969</v>
      </c>
    </row>
    <row r="70" spans="1:10" x14ac:dyDescent="0.2">
      <c r="A70" s="8">
        <f t="shared" si="4"/>
        <v>53</v>
      </c>
      <c r="B70" s="5">
        <f t="shared" si="0"/>
        <v>40725</v>
      </c>
      <c r="C70" s="7">
        <f t="shared" si="5"/>
        <v>404650.69994510425</v>
      </c>
      <c r="D70" s="7">
        <f t="shared" si="8"/>
        <v>2578.0672581568351</v>
      </c>
      <c r="E70" s="14">
        <f t="shared" si="1"/>
        <v>0</v>
      </c>
      <c r="F70" s="7">
        <f t="shared" si="2"/>
        <v>2578.0672581568351</v>
      </c>
      <c r="G70" s="7">
        <f t="shared" si="6"/>
        <v>554.81375843131377</v>
      </c>
      <c r="H70" s="7">
        <f t="shared" si="7"/>
        <v>2023.2534997255214</v>
      </c>
      <c r="I70" s="7">
        <f t="shared" si="3"/>
        <v>404095.88618667296</v>
      </c>
      <c r="J70" s="7">
        <f>SUM($H$18:$H70)</f>
        <v>110733.45086898522</v>
      </c>
    </row>
    <row r="71" spans="1:10" x14ac:dyDescent="0.2">
      <c r="A71" s="8">
        <f t="shared" si="4"/>
        <v>54</v>
      </c>
      <c r="B71" s="5">
        <f t="shared" si="0"/>
        <v>40756</v>
      </c>
      <c r="C71" s="7">
        <f t="shared" si="5"/>
        <v>404095.88618667296</v>
      </c>
      <c r="D71" s="7">
        <f t="shared" si="8"/>
        <v>2578.0672581568351</v>
      </c>
      <c r="E71" s="14">
        <f t="shared" si="1"/>
        <v>0</v>
      </c>
      <c r="F71" s="7">
        <f t="shared" si="2"/>
        <v>2578.0672581568351</v>
      </c>
      <c r="G71" s="7">
        <f t="shared" si="6"/>
        <v>557.58782722347041</v>
      </c>
      <c r="H71" s="7">
        <f t="shared" si="7"/>
        <v>2020.4794309333647</v>
      </c>
      <c r="I71" s="7">
        <f t="shared" si="3"/>
        <v>403538.29835944949</v>
      </c>
      <c r="J71" s="7">
        <f>SUM($H$18:$H71)</f>
        <v>112753.93029991859</v>
      </c>
    </row>
    <row r="72" spans="1:10" x14ac:dyDescent="0.2">
      <c r="A72" s="8">
        <f t="shared" si="4"/>
        <v>55</v>
      </c>
      <c r="B72" s="5">
        <f t="shared" si="0"/>
        <v>40787</v>
      </c>
      <c r="C72" s="7">
        <f t="shared" si="5"/>
        <v>403538.29835944949</v>
      </c>
      <c r="D72" s="7">
        <f t="shared" si="8"/>
        <v>2578.0672581568351</v>
      </c>
      <c r="E72" s="14">
        <f t="shared" si="1"/>
        <v>0</v>
      </c>
      <c r="F72" s="7">
        <f t="shared" si="2"/>
        <v>2578.0672581568351</v>
      </c>
      <c r="G72" s="7">
        <f t="shared" si="6"/>
        <v>560.37576635958771</v>
      </c>
      <c r="H72" s="7">
        <f t="shared" si="7"/>
        <v>2017.6914917972474</v>
      </c>
      <c r="I72" s="7">
        <f t="shared" si="3"/>
        <v>402977.92259308993</v>
      </c>
      <c r="J72" s="7">
        <f>SUM($H$18:$H72)</f>
        <v>114771.62179171584</v>
      </c>
    </row>
    <row r="73" spans="1:10" x14ac:dyDescent="0.2">
      <c r="A73" s="8">
        <f t="shared" si="4"/>
        <v>56</v>
      </c>
      <c r="B73" s="5">
        <f t="shared" si="0"/>
        <v>40817</v>
      </c>
      <c r="C73" s="7">
        <f t="shared" si="5"/>
        <v>402977.92259308993</v>
      </c>
      <c r="D73" s="7">
        <f t="shared" si="8"/>
        <v>2578.0672581568351</v>
      </c>
      <c r="E73" s="14">
        <f t="shared" si="1"/>
        <v>0</v>
      </c>
      <c r="F73" s="7">
        <f t="shared" si="2"/>
        <v>2578.0672581568351</v>
      </c>
      <c r="G73" s="7">
        <f t="shared" si="6"/>
        <v>563.17764519138564</v>
      </c>
      <c r="H73" s="7">
        <f t="shared" si="7"/>
        <v>2014.8896129654495</v>
      </c>
      <c r="I73" s="7">
        <f t="shared" si="3"/>
        <v>402414.74494789855</v>
      </c>
      <c r="J73" s="7">
        <f>SUM($H$18:$H73)</f>
        <v>116786.51140468128</v>
      </c>
    </row>
    <row r="74" spans="1:10" x14ac:dyDescent="0.2">
      <c r="A74" s="8">
        <f t="shared" si="4"/>
        <v>57</v>
      </c>
      <c r="B74" s="5">
        <f t="shared" si="0"/>
        <v>40848</v>
      </c>
      <c r="C74" s="7">
        <f t="shared" si="5"/>
        <v>402414.74494789855</v>
      </c>
      <c r="D74" s="7">
        <f t="shared" si="8"/>
        <v>2578.0672581568351</v>
      </c>
      <c r="E74" s="14">
        <f t="shared" si="1"/>
        <v>0</v>
      </c>
      <c r="F74" s="7">
        <f t="shared" si="2"/>
        <v>2578.0672581568351</v>
      </c>
      <c r="G74" s="7">
        <f t="shared" si="6"/>
        <v>565.99353341734241</v>
      </c>
      <c r="H74" s="7">
        <f t="shared" si="7"/>
        <v>2012.0737247394927</v>
      </c>
      <c r="I74" s="7">
        <f t="shared" si="3"/>
        <v>401848.7514144812</v>
      </c>
      <c r="J74" s="7">
        <f>SUM($H$18:$H74)</f>
        <v>118798.58512942077</v>
      </c>
    </row>
    <row r="75" spans="1:10" x14ac:dyDescent="0.2">
      <c r="A75" s="8">
        <f t="shared" si="4"/>
        <v>58</v>
      </c>
      <c r="B75" s="5">
        <f t="shared" si="0"/>
        <v>40878</v>
      </c>
      <c r="C75" s="7">
        <f t="shared" si="5"/>
        <v>401848.7514144812</v>
      </c>
      <c r="D75" s="7">
        <f t="shared" si="8"/>
        <v>2578.0672581568351</v>
      </c>
      <c r="E75" s="14">
        <f t="shared" si="1"/>
        <v>0</v>
      </c>
      <c r="F75" s="7">
        <f t="shared" si="2"/>
        <v>2578.0672581568351</v>
      </c>
      <c r="G75" s="7">
        <f t="shared" si="6"/>
        <v>568.82350108442915</v>
      </c>
      <c r="H75" s="7">
        <f t="shared" si="7"/>
        <v>2009.243757072406</v>
      </c>
      <c r="I75" s="7">
        <f t="shared" si="3"/>
        <v>401279.92791339679</v>
      </c>
      <c r="J75" s="7">
        <f>SUM($H$18:$H75)</f>
        <v>120807.82888649317</v>
      </c>
    </row>
    <row r="76" spans="1:10" x14ac:dyDescent="0.2">
      <c r="A76" s="8">
        <f t="shared" si="4"/>
        <v>59</v>
      </c>
      <c r="B76" s="5">
        <f t="shared" si="0"/>
        <v>40909</v>
      </c>
      <c r="C76" s="7">
        <f t="shared" si="5"/>
        <v>401279.92791339679</v>
      </c>
      <c r="D76" s="7">
        <f t="shared" si="8"/>
        <v>2578.0672581568351</v>
      </c>
      <c r="E76" s="14">
        <f t="shared" si="1"/>
        <v>0</v>
      </c>
      <c r="F76" s="7">
        <f t="shared" si="2"/>
        <v>2578.0672581568351</v>
      </c>
      <c r="G76" s="7">
        <f t="shared" si="6"/>
        <v>571.66761858985137</v>
      </c>
      <c r="H76" s="7">
        <f t="shared" si="7"/>
        <v>2006.3996395669838</v>
      </c>
      <c r="I76" s="7">
        <f t="shared" si="3"/>
        <v>400708.26029480697</v>
      </c>
      <c r="J76" s="7">
        <f>SUM($H$18:$H76)</f>
        <v>122814.22852606015</v>
      </c>
    </row>
    <row r="77" spans="1:10" x14ac:dyDescent="0.2">
      <c r="A77" s="8">
        <f t="shared" si="4"/>
        <v>60</v>
      </c>
      <c r="B77" s="5">
        <f t="shared" si="0"/>
        <v>40940</v>
      </c>
      <c r="C77" s="7">
        <f t="shared" si="5"/>
        <v>400708.26029480697</v>
      </c>
      <c r="D77" s="7">
        <f t="shared" si="8"/>
        <v>2578.0672581568351</v>
      </c>
      <c r="E77" s="14">
        <f t="shared" si="1"/>
        <v>0</v>
      </c>
      <c r="F77" s="7">
        <f t="shared" si="2"/>
        <v>2578.0672581568351</v>
      </c>
      <c r="G77" s="7">
        <f t="shared" si="6"/>
        <v>574.52595668280014</v>
      </c>
      <c r="H77" s="7">
        <f t="shared" si="7"/>
        <v>2003.541301474035</v>
      </c>
      <c r="I77" s="7">
        <f t="shared" si="3"/>
        <v>400133.73433812417</v>
      </c>
      <c r="J77" s="7">
        <f>SUM($H$18:$H77)</f>
        <v>124817.76982753418</v>
      </c>
    </row>
    <row r="78" spans="1:10" x14ac:dyDescent="0.2">
      <c r="A78" s="8">
        <f t="shared" si="4"/>
        <v>61</v>
      </c>
      <c r="B78" s="5">
        <f t="shared" si="0"/>
        <v>40969</v>
      </c>
      <c r="C78" s="7">
        <f t="shared" si="5"/>
        <v>400133.73433812417</v>
      </c>
      <c r="D78" s="7">
        <f t="shared" si="8"/>
        <v>2578.0672581568351</v>
      </c>
      <c r="E78" s="14">
        <f t="shared" si="1"/>
        <v>0</v>
      </c>
      <c r="F78" s="7">
        <f t="shared" si="2"/>
        <v>2578.0672581568351</v>
      </c>
      <c r="G78" s="7">
        <f t="shared" si="6"/>
        <v>577.39858646621451</v>
      </c>
      <c r="H78" s="7">
        <f t="shared" si="7"/>
        <v>2000.6686716906206</v>
      </c>
      <c r="I78" s="7">
        <f t="shared" si="3"/>
        <v>399556.33575165796</v>
      </c>
      <c r="J78" s="7">
        <f>SUM($H$18:$H78)</f>
        <v>126818.43849922481</v>
      </c>
    </row>
    <row r="79" spans="1:10" x14ac:dyDescent="0.2">
      <c r="A79" s="8">
        <f t="shared" si="4"/>
        <v>62</v>
      </c>
      <c r="B79" s="5">
        <f t="shared" si="0"/>
        <v>41000</v>
      </c>
      <c r="C79" s="7">
        <f t="shared" si="5"/>
        <v>399556.33575165796</v>
      </c>
      <c r="D79" s="7">
        <f t="shared" si="8"/>
        <v>2578.0672581568351</v>
      </c>
      <c r="E79" s="14">
        <f t="shared" si="1"/>
        <v>0</v>
      </c>
      <c r="F79" s="7">
        <f t="shared" si="2"/>
        <v>2578.0672581568351</v>
      </c>
      <c r="G79" s="7">
        <f t="shared" si="6"/>
        <v>580.28557939854545</v>
      </c>
      <c r="H79" s="7">
        <f t="shared" si="7"/>
        <v>1997.7816787582897</v>
      </c>
      <c r="I79" s="7">
        <f t="shared" si="3"/>
        <v>398976.05017225939</v>
      </c>
      <c r="J79" s="7">
        <f>SUM($H$18:$H79)</f>
        <v>128816.22017798309</v>
      </c>
    </row>
    <row r="80" spans="1:10" x14ac:dyDescent="0.2">
      <c r="A80" s="8">
        <f t="shared" si="4"/>
        <v>63</v>
      </c>
      <c r="B80" s="5">
        <f t="shared" si="0"/>
        <v>41030</v>
      </c>
      <c r="C80" s="7">
        <f t="shared" si="5"/>
        <v>398976.05017225939</v>
      </c>
      <c r="D80" s="7">
        <f t="shared" si="8"/>
        <v>2578.0672581568351</v>
      </c>
      <c r="E80" s="14">
        <f t="shared" si="1"/>
        <v>0</v>
      </c>
      <c r="F80" s="7">
        <f t="shared" si="2"/>
        <v>2578.0672581568351</v>
      </c>
      <c r="G80" s="7">
        <f t="shared" si="6"/>
        <v>583.18700729553825</v>
      </c>
      <c r="H80" s="7">
        <f t="shared" si="7"/>
        <v>1994.8802508612969</v>
      </c>
      <c r="I80" s="7">
        <f t="shared" si="3"/>
        <v>398392.86316496384</v>
      </c>
      <c r="J80" s="7">
        <f>SUM($H$18:$H80)</f>
        <v>130811.10042884439</v>
      </c>
    </row>
    <row r="81" spans="1:10" x14ac:dyDescent="0.2">
      <c r="A81" s="8">
        <f t="shared" si="4"/>
        <v>64</v>
      </c>
      <c r="B81" s="5">
        <f t="shared" si="0"/>
        <v>41061</v>
      </c>
      <c r="C81" s="7">
        <f t="shared" si="5"/>
        <v>398392.86316496384</v>
      </c>
      <c r="D81" s="7">
        <f t="shared" si="8"/>
        <v>2578.0672581568351</v>
      </c>
      <c r="E81" s="14">
        <f t="shared" si="1"/>
        <v>0</v>
      </c>
      <c r="F81" s="7">
        <f t="shared" si="2"/>
        <v>2578.0672581568351</v>
      </c>
      <c r="G81" s="7">
        <f t="shared" si="6"/>
        <v>586.10294233201603</v>
      </c>
      <c r="H81" s="7">
        <f t="shared" si="7"/>
        <v>1991.9643158248191</v>
      </c>
      <c r="I81" s="7">
        <f t="shared" si="3"/>
        <v>397806.7602226318</v>
      </c>
      <c r="J81" s="7">
        <f>SUM($H$18:$H81)</f>
        <v>132803.06474466922</v>
      </c>
    </row>
    <row r="82" spans="1:10" x14ac:dyDescent="0.2">
      <c r="A82" s="8">
        <f t="shared" si="4"/>
        <v>65</v>
      </c>
      <c r="B82" s="5">
        <f t="shared" ref="B82:B145" si="9">IF(Pay_Num&lt;&gt;"",DATE(YEAR(Loan_Start),MONTH(Loan_Start)+(Pay_Num)*12/Num_Pmt_Per_Year,DAY(Loan_Start)),"")</f>
        <v>41091</v>
      </c>
      <c r="C82" s="7">
        <f t="shared" si="5"/>
        <v>397806.7602226318</v>
      </c>
      <c r="D82" s="7">
        <f t="shared" si="8"/>
        <v>2578.0672581568351</v>
      </c>
      <c r="E82" s="14">
        <f t="shared" ref="E82:E145" si="10">IF(AND(Pay_Num&lt;&gt;"",Sched_Pay+Scheduled_Extra_Payments&lt;Beg_Bal),Scheduled_Extra_Payments,IF(AND(Pay_Num&lt;&gt;"",Beg_Bal-Sched_Pay&gt;0),Beg_Bal-Sched_Pay,IF(Pay_Num&lt;&gt;"",0,"")))</f>
        <v>0</v>
      </c>
      <c r="F82" s="7">
        <f t="shared" ref="F82:F145" si="11">IF(AND(Pay_Num&lt;&gt;"",Sched_Pay+Extra_Pay&lt;Beg_Bal),Sched_Pay+Extra_Pay,IF(Pay_Num&lt;&gt;"",Beg_Bal,""))</f>
        <v>2578.0672581568351</v>
      </c>
      <c r="G82" s="7">
        <f t="shared" si="6"/>
        <v>589.03345704367621</v>
      </c>
      <c r="H82" s="7">
        <f t="shared" si="7"/>
        <v>1989.0338011131589</v>
      </c>
      <c r="I82" s="7">
        <f t="shared" ref="I82:I145" si="12">IF(AND(Pay_Num&lt;&gt;"",Sched_Pay+Extra_Pay&lt;Beg_Bal),Beg_Bal-Princ,IF(Pay_Num&lt;&gt;"",0,""))</f>
        <v>397217.7267655881</v>
      </c>
      <c r="J82" s="7">
        <f>SUM($H$18:$H82)</f>
        <v>134792.09854578238</v>
      </c>
    </row>
    <row r="83" spans="1:10" x14ac:dyDescent="0.2">
      <c r="A83" s="8">
        <f t="shared" ref="A83:A146" si="13">IF(Values_Entered,A82+1,"")</f>
        <v>66</v>
      </c>
      <c r="B83" s="5">
        <f t="shared" si="9"/>
        <v>41122</v>
      </c>
      <c r="C83" s="7">
        <f t="shared" ref="C83:C146" si="14">IF(Pay_Num&lt;&gt;"",I82,"")</f>
        <v>397217.7267655881</v>
      </c>
      <c r="D83" s="7">
        <f t="shared" si="8"/>
        <v>2578.0672581568351</v>
      </c>
      <c r="E83" s="14">
        <f t="shared" si="10"/>
        <v>0</v>
      </c>
      <c r="F83" s="7">
        <f t="shared" si="11"/>
        <v>2578.0672581568351</v>
      </c>
      <c r="G83" s="7">
        <f t="shared" ref="G83:G146" si="15">IF(Pay_Num&lt;&gt;"",Total_Pay-Int,"")</f>
        <v>591.97862432889474</v>
      </c>
      <c r="H83" s="7">
        <f t="shared" ref="H83:H146" si="16">IF(Pay_Num&lt;&gt;"",Beg_Bal*Interest_Rate/Num_Pmt_Per_Year,"")</f>
        <v>1986.0886338279404</v>
      </c>
      <c r="I83" s="7">
        <f t="shared" si="12"/>
        <v>396625.74814125919</v>
      </c>
      <c r="J83" s="7">
        <f>SUM($H$18:$H83)</f>
        <v>136778.18717961034</v>
      </c>
    </row>
    <row r="84" spans="1:10" x14ac:dyDescent="0.2">
      <c r="A84" s="8">
        <f t="shared" si="13"/>
        <v>67</v>
      </c>
      <c r="B84" s="5">
        <f t="shared" si="9"/>
        <v>41153</v>
      </c>
      <c r="C84" s="7">
        <f t="shared" si="14"/>
        <v>396625.74814125919</v>
      </c>
      <c r="D84" s="7">
        <f t="shared" ref="D84:D147" si="17">IF(Pay_Num&lt;&gt;"",Scheduled_Monthly_Payment,"")</f>
        <v>2578.0672581568351</v>
      </c>
      <c r="E84" s="14">
        <f t="shared" si="10"/>
        <v>0</v>
      </c>
      <c r="F84" s="7">
        <f t="shared" si="11"/>
        <v>2578.0672581568351</v>
      </c>
      <c r="G84" s="7">
        <f t="shared" si="15"/>
        <v>594.93851745053939</v>
      </c>
      <c r="H84" s="7">
        <f t="shared" si="16"/>
        <v>1983.1287407062957</v>
      </c>
      <c r="I84" s="7">
        <f t="shared" si="12"/>
        <v>396030.80962380866</v>
      </c>
      <c r="J84" s="7">
        <f>SUM($H$18:$H84)</f>
        <v>138761.31592031664</v>
      </c>
    </row>
    <row r="85" spans="1:10" x14ac:dyDescent="0.2">
      <c r="A85" s="8">
        <f t="shared" si="13"/>
        <v>68</v>
      </c>
      <c r="B85" s="5">
        <f t="shared" si="9"/>
        <v>41183</v>
      </c>
      <c r="C85" s="7">
        <f t="shared" si="14"/>
        <v>396030.80962380866</v>
      </c>
      <c r="D85" s="7">
        <f t="shared" si="17"/>
        <v>2578.0672581568351</v>
      </c>
      <c r="E85" s="14">
        <f t="shared" si="10"/>
        <v>0</v>
      </c>
      <c r="F85" s="7">
        <f t="shared" si="11"/>
        <v>2578.0672581568351</v>
      </c>
      <c r="G85" s="7">
        <f t="shared" si="15"/>
        <v>597.91321003779194</v>
      </c>
      <c r="H85" s="7">
        <f t="shared" si="16"/>
        <v>1980.1540481190432</v>
      </c>
      <c r="I85" s="7">
        <f t="shared" si="12"/>
        <v>395432.89641377085</v>
      </c>
      <c r="J85" s="7">
        <f>SUM($H$18:$H85)</f>
        <v>140741.46996843567</v>
      </c>
    </row>
    <row r="86" spans="1:10" x14ac:dyDescent="0.2">
      <c r="A86" s="8">
        <f t="shared" si="13"/>
        <v>69</v>
      </c>
      <c r="B86" s="5">
        <f t="shared" si="9"/>
        <v>41214</v>
      </c>
      <c r="C86" s="7">
        <f t="shared" si="14"/>
        <v>395432.89641377085</v>
      </c>
      <c r="D86" s="7">
        <f t="shared" si="17"/>
        <v>2578.0672581568351</v>
      </c>
      <c r="E86" s="14">
        <f t="shared" si="10"/>
        <v>0</v>
      </c>
      <c r="F86" s="7">
        <f t="shared" si="11"/>
        <v>2578.0672581568351</v>
      </c>
      <c r="G86" s="7">
        <f t="shared" si="15"/>
        <v>600.90277608798078</v>
      </c>
      <c r="H86" s="7">
        <f t="shared" si="16"/>
        <v>1977.1644820688543</v>
      </c>
      <c r="I86" s="7">
        <f t="shared" si="12"/>
        <v>394831.99363768287</v>
      </c>
      <c r="J86" s="7">
        <f>SUM($H$18:$H86)</f>
        <v>142718.63445050453</v>
      </c>
    </row>
    <row r="87" spans="1:10" x14ac:dyDescent="0.2">
      <c r="A87" s="8">
        <f t="shared" si="13"/>
        <v>70</v>
      </c>
      <c r="B87" s="5">
        <f t="shared" si="9"/>
        <v>41244</v>
      </c>
      <c r="C87" s="7">
        <f t="shared" si="14"/>
        <v>394831.99363768287</v>
      </c>
      <c r="D87" s="7">
        <f t="shared" si="17"/>
        <v>2578.0672581568351</v>
      </c>
      <c r="E87" s="14">
        <f t="shared" si="10"/>
        <v>0</v>
      </c>
      <c r="F87" s="7">
        <f t="shared" si="11"/>
        <v>2578.0672581568351</v>
      </c>
      <c r="G87" s="7">
        <f t="shared" si="15"/>
        <v>603.90728996842086</v>
      </c>
      <c r="H87" s="7">
        <f t="shared" si="16"/>
        <v>1974.1599681884143</v>
      </c>
      <c r="I87" s="7">
        <f t="shared" si="12"/>
        <v>394228.08634771447</v>
      </c>
      <c r="J87" s="7">
        <f>SUM($H$18:$H87)</f>
        <v>144692.79441869294</v>
      </c>
    </row>
    <row r="88" spans="1:10" x14ac:dyDescent="0.2">
      <c r="A88" s="8">
        <f t="shared" si="13"/>
        <v>71</v>
      </c>
      <c r="B88" s="5">
        <f t="shared" si="9"/>
        <v>41275</v>
      </c>
      <c r="C88" s="7">
        <f t="shared" si="14"/>
        <v>394228.08634771447</v>
      </c>
      <c r="D88" s="7">
        <f t="shared" si="17"/>
        <v>2578.0672581568351</v>
      </c>
      <c r="E88" s="14">
        <f t="shared" si="10"/>
        <v>0</v>
      </c>
      <c r="F88" s="7">
        <f t="shared" si="11"/>
        <v>2578.0672581568351</v>
      </c>
      <c r="G88" s="7">
        <f t="shared" si="15"/>
        <v>606.92682641826286</v>
      </c>
      <c r="H88" s="7">
        <f t="shared" si="16"/>
        <v>1971.1404317385723</v>
      </c>
      <c r="I88" s="7">
        <f t="shared" si="12"/>
        <v>393621.15952129621</v>
      </c>
      <c r="J88" s="7">
        <f>SUM($H$18:$H88)</f>
        <v>146663.93485043151</v>
      </c>
    </row>
    <row r="89" spans="1:10" x14ac:dyDescent="0.2">
      <c r="A89" s="8">
        <f t="shared" si="13"/>
        <v>72</v>
      </c>
      <c r="B89" s="5">
        <f t="shared" si="9"/>
        <v>41306</v>
      </c>
      <c r="C89" s="7">
        <f t="shared" si="14"/>
        <v>393621.15952129621</v>
      </c>
      <c r="D89" s="7">
        <f t="shared" si="17"/>
        <v>2578.0672581568351</v>
      </c>
      <c r="E89" s="14">
        <f t="shared" si="10"/>
        <v>0</v>
      </c>
      <c r="F89" s="7">
        <f t="shared" si="11"/>
        <v>2578.0672581568351</v>
      </c>
      <c r="G89" s="7">
        <f t="shared" si="15"/>
        <v>609.9614605503541</v>
      </c>
      <c r="H89" s="7">
        <f t="shared" si="16"/>
        <v>1968.105797606481</v>
      </c>
      <c r="I89" s="7">
        <f t="shared" si="12"/>
        <v>393011.19806074584</v>
      </c>
      <c r="J89" s="7">
        <f>SUM($H$18:$H89)</f>
        <v>148632.040648038</v>
      </c>
    </row>
    <row r="90" spans="1:10" x14ac:dyDescent="0.2">
      <c r="A90" s="8">
        <f t="shared" si="13"/>
        <v>73</v>
      </c>
      <c r="B90" s="5">
        <f t="shared" si="9"/>
        <v>41334</v>
      </c>
      <c r="C90" s="7">
        <f t="shared" si="14"/>
        <v>393011.19806074584</v>
      </c>
      <c r="D90" s="7">
        <f t="shared" si="17"/>
        <v>2578.0672581568351</v>
      </c>
      <c r="E90" s="14">
        <f t="shared" si="10"/>
        <v>0</v>
      </c>
      <c r="F90" s="7">
        <f t="shared" si="11"/>
        <v>2578.0672581568351</v>
      </c>
      <c r="G90" s="7">
        <f t="shared" si="15"/>
        <v>613.01126785310589</v>
      </c>
      <c r="H90" s="7">
        <f t="shared" si="16"/>
        <v>1965.0559903037292</v>
      </c>
      <c r="I90" s="7">
        <f t="shared" si="12"/>
        <v>392398.18679289275</v>
      </c>
      <c r="J90" s="7">
        <f>SUM($H$18:$H90)</f>
        <v>150597.09663834173</v>
      </c>
    </row>
    <row r="91" spans="1:10" x14ac:dyDescent="0.2">
      <c r="A91" s="8">
        <f t="shared" si="13"/>
        <v>74</v>
      </c>
      <c r="B91" s="5">
        <f t="shared" si="9"/>
        <v>41365</v>
      </c>
      <c r="C91" s="7">
        <f t="shared" si="14"/>
        <v>392398.18679289275</v>
      </c>
      <c r="D91" s="7">
        <f t="shared" si="17"/>
        <v>2578.0672581568351</v>
      </c>
      <c r="E91" s="14">
        <f t="shared" si="10"/>
        <v>0</v>
      </c>
      <c r="F91" s="7">
        <f t="shared" si="11"/>
        <v>2578.0672581568351</v>
      </c>
      <c r="G91" s="7">
        <f t="shared" si="15"/>
        <v>616.07632419237143</v>
      </c>
      <c r="H91" s="7">
        <f t="shared" si="16"/>
        <v>1961.9909339644637</v>
      </c>
      <c r="I91" s="7">
        <f t="shared" si="12"/>
        <v>391782.11046870035</v>
      </c>
      <c r="J91" s="7">
        <f>SUM($H$18:$H91)</f>
        <v>152559.08757230619</v>
      </c>
    </row>
    <row r="92" spans="1:10" x14ac:dyDescent="0.2">
      <c r="A92" s="8">
        <f t="shared" si="13"/>
        <v>75</v>
      </c>
      <c r="B92" s="5">
        <f t="shared" si="9"/>
        <v>41395</v>
      </c>
      <c r="C92" s="7">
        <f t="shared" si="14"/>
        <v>391782.11046870035</v>
      </c>
      <c r="D92" s="7">
        <f t="shared" si="17"/>
        <v>2578.0672581568351</v>
      </c>
      <c r="E92" s="14">
        <f t="shared" si="10"/>
        <v>0</v>
      </c>
      <c r="F92" s="7">
        <f t="shared" si="11"/>
        <v>2578.0672581568351</v>
      </c>
      <c r="G92" s="7">
        <f t="shared" si="15"/>
        <v>619.15670581333347</v>
      </c>
      <c r="H92" s="7">
        <f t="shared" si="16"/>
        <v>1958.9105523435016</v>
      </c>
      <c r="I92" s="7">
        <f t="shared" si="12"/>
        <v>391162.95376288705</v>
      </c>
      <c r="J92" s="7">
        <f>SUM($H$18:$H92)</f>
        <v>154517.99812464969</v>
      </c>
    </row>
    <row r="93" spans="1:10" x14ac:dyDescent="0.2">
      <c r="A93" s="8">
        <f t="shared" si="13"/>
        <v>76</v>
      </c>
      <c r="B93" s="5">
        <f t="shared" si="9"/>
        <v>41426</v>
      </c>
      <c r="C93" s="7">
        <f t="shared" si="14"/>
        <v>391162.95376288705</v>
      </c>
      <c r="D93" s="7">
        <f t="shared" si="17"/>
        <v>2578.0672581568351</v>
      </c>
      <c r="E93" s="14">
        <f t="shared" si="10"/>
        <v>0</v>
      </c>
      <c r="F93" s="7">
        <f t="shared" si="11"/>
        <v>2578.0672581568351</v>
      </c>
      <c r="G93" s="7">
        <f t="shared" si="15"/>
        <v>622.25248934239994</v>
      </c>
      <c r="H93" s="7">
        <f t="shared" si="16"/>
        <v>1955.8147688144352</v>
      </c>
      <c r="I93" s="7">
        <f t="shared" si="12"/>
        <v>390540.70127354463</v>
      </c>
      <c r="J93" s="7">
        <f>SUM($H$18:$H93)</f>
        <v>156473.81289346411</v>
      </c>
    </row>
    <row r="94" spans="1:10" x14ac:dyDescent="0.2">
      <c r="A94" s="8">
        <f t="shared" si="13"/>
        <v>77</v>
      </c>
      <c r="B94" s="5">
        <f t="shared" si="9"/>
        <v>41456</v>
      </c>
      <c r="C94" s="7">
        <f t="shared" si="14"/>
        <v>390540.70127354463</v>
      </c>
      <c r="D94" s="7">
        <f t="shared" si="17"/>
        <v>2578.0672581568351</v>
      </c>
      <c r="E94" s="14">
        <f t="shared" si="10"/>
        <v>0</v>
      </c>
      <c r="F94" s="7">
        <f t="shared" si="11"/>
        <v>2578.0672581568351</v>
      </c>
      <c r="G94" s="7">
        <f t="shared" si="15"/>
        <v>625.36375178911203</v>
      </c>
      <c r="H94" s="7">
        <f t="shared" si="16"/>
        <v>1952.7035063677231</v>
      </c>
      <c r="I94" s="7">
        <f t="shared" si="12"/>
        <v>389915.33752175554</v>
      </c>
      <c r="J94" s="7">
        <f>SUM($H$18:$H94)</f>
        <v>158426.51639983183</v>
      </c>
    </row>
    <row r="95" spans="1:10" x14ac:dyDescent="0.2">
      <c r="A95" s="8">
        <f t="shared" si="13"/>
        <v>78</v>
      </c>
      <c r="B95" s="5">
        <f t="shared" si="9"/>
        <v>41487</v>
      </c>
      <c r="C95" s="7">
        <f t="shared" si="14"/>
        <v>389915.33752175554</v>
      </c>
      <c r="D95" s="7">
        <f t="shared" si="17"/>
        <v>2578.0672581568351</v>
      </c>
      <c r="E95" s="14">
        <f t="shared" si="10"/>
        <v>0</v>
      </c>
      <c r="F95" s="7">
        <f t="shared" si="11"/>
        <v>2578.0672581568351</v>
      </c>
      <c r="G95" s="7">
        <f t="shared" si="15"/>
        <v>628.49057054805758</v>
      </c>
      <c r="H95" s="7">
        <f t="shared" si="16"/>
        <v>1949.5766876087775</v>
      </c>
      <c r="I95" s="7">
        <f t="shared" si="12"/>
        <v>389286.8469512075</v>
      </c>
      <c r="J95" s="7">
        <f>SUM($H$18:$H95)</f>
        <v>160376.09308744062</v>
      </c>
    </row>
    <row r="96" spans="1:10" x14ac:dyDescent="0.2">
      <c r="A96" s="8">
        <f t="shared" si="13"/>
        <v>79</v>
      </c>
      <c r="B96" s="5">
        <f t="shared" si="9"/>
        <v>41518</v>
      </c>
      <c r="C96" s="7">
        <f t="shared" si="14"/>
        <v>389286.8469512075</v>
      </c>
      <c r="D96" s="7">
        <f t="shared" si="17"/>
        <v>2578.0672581568351</v>
      </c>
      <c r="E96" s="14">
        <f t="shared" si="10"/>
        <v>0</v>
      </c>
      <c r="F96" s="7">
        <f t="shared" si="11"/>
        <v>2578.0672581568351</v>
      </c>
      <c r="G96" s="7">
        <f t="shared" si="15"/>
        <v>631.63302340079758</v>
      </c>
      <c r="H96" s="7">
        <f t="shared" si="16"/>
        <v>1946.4342347560375</v>
      </c>
      <c r="I96" s="7">
        <f t="shared" si="12"/>
        <v>388655.2139278067</v>
      </c>
      <c r="J96" s="7">
        <f>SUM($H$18:$H96)</f>
        <v>162322.52732219666</v>
      </c>
    </row>
    <row r="97" spans="1:10" x14ac:dyDescent="0.2">
      <c r="A97" s="8">
        <f t="shared" si="13"/>
        <v>80</v>
      </c>
      <c r="B97" s="5">
        <f t="shared" si="9"/>
        <v>41548</v>
      </c>
      <c r="C97" s="7">
        <f t="shared" si="14"/>
        <v>388655.2139278067</v>
      </c>
      <c r="D97" s="7">
        <f t="shared" si="17"/>
        <v>2578.0672581568351</v>
      </c>
      <c r="E97" s="14">
        <f t="shared" si="10"/>
        <v>0</v>
      </c>
      <c r="F97" s="7">
        <f t="shared" si="11"/>
        <v>2578.0672581568351</v>
      </c>
      <c r="G97" s="7">
        <f t="shared" si="15"/>
        <v>634.79118851780163</v>
      </c>
      <c r="H97" s="7">
        <f t="shared" si="16"/>
        <v>1943.2760696390335</v>
      </c>
      <c r="I97" s="7">
        <f t="shared" si="12"/>
        <v>388020.42273928889</v>
      </c>
      <c r="J97" s="7">
        <f>SUM($H$18:$H97)</f>
        <v>164265.80339183571</v>
      </c>
    </row>
    <row r="98" spans="1:10" x14ac:dyDescent="0.2">
      <c r="A98" s="8">
        <f t="shared" si="13"/>
        <v>81</v>
      </c>
      <c r="B98" s="5">
        <f t="shared" si="9"/>
        <v>41579</v>
      </c>
      <c r="C98" s="7">
        <f t="shared" si="14"/>
        <v>388020.42273928889</v>
      </c>
      <c r="D98" s="7">
        <f t="shared" si="17"/>
        <v>2578.0672581568351</v>
      </c>
      <c r="E98" s="14">
        <f t="shared" si="10"/>
        <v>0</v>
      </c>
      <c r="F98" s="7">
        <f t="shared" si="11"/>
        <v>2578.0672581568351</v>
      </c>
      <c r="G98" s="7">
        <f t="shared" si="15"/>
        <v>637.96514446039077</v>
      </c>
      <c r="H98" s="7">
        <f t="shared" si="16"/>
        <v>1940.1021136964443</v>
      </c>
      <c r="I98" s="7">
        <f t="shared" si="12"/>
        <v>387382.45759482851</v>
      </c>
      <c r="J98" s="7">
        <f>SUM($H$18:$H98)</f>
        <v>166205.90550553217</v>
      </c>
    </row>
    <row r="99" spans="1:10" x14ac:dyDescent="0.2">
      <c r="A99" s="8">
        <f t="shared" si="13"/>
        <v>82</v>
      </c>
      <c r="B99" s="5">
        <f t="shared" si="9"/>
        <v>41609</v>
      </c>
      <c r="C99" s="7">
        <f t="shared" si="14"/>
        <v>387382.45759482851</v>
      </c>
      <c r="D99" s="7">
        <f t="shared" si="17"/>
        <v>2578.0672581568351</v>
      </c>
      <c r="E99" s="14">
        <f t="shared" si="10"/>
        <v>0</v>
      </c>
      <c r="F99" s="7">
        <f t="shared" si="11"/>
        <v>2578.0672581568351</v>
      </c>
      <c r="G99" s="7">
        <f t="shared" si="15"/>
        <v>641.15497018269252</v>
      </c>
      <c r="H99" s="7">
        <f t="shared" si="16"/>
        <v>1936.9122879741426</v>
      </c>
      <c r="I99" s="7">
        <f t="shared" si="12"/>
        <v>386741.30262464582</v>
      </c>
      <c r="J99" s="7">
        <f>SUM($H$18:$H99)</f>
        <v>168142.81779350631</v>
      </c>
    </row>
    <row r="100" spans="1:10" x14ac:dyDescent="0.2">
      <c r="A100" s="8">
        <f t="shared" si="13"/>
        <v>83</v>
      </c>
      <c r="B100" s="5">
        <f t="shared" si="9"/>
        <v>41640</v>
      </c>
      <c r="C100" s="7">
        <f t="shared" si="14"/>
        <v>386741.30262464582</v>
      </c>
      <c r="D100" s="7">
        <f t="shared" si="17"/>
        <v>2578.0672581568351</v>
      </c>
      <c r="E100" s="14">
        <f t="shared" si="10"/>
        <v>0</v>
      </c>
      <c r="F100" s="7">
        <f t="shared" si="11"/>
        <v>2578.0672581568351</v>
      </c>
      <c r="G100" s="7">
        <f t="shared" si="15"/>
        <v>644.36074503360601</v>
      </c>
      <c r="H100" s="7">
        <f t="shared" si="16"/>
        <v>1933.7065131232291</v>
      </c>
      <c r="I100" s="7">
        <f t="shared" si="12"/>
        <v>386096.94187961222</v>
      </c>
      <c r="J100" s="7">
        <f>SUM($H$18:$H100)</f>
        <v>170076.52430662955</v>
      </c>
    </row>
    <row r="101" spans="1:10" x14ac:dyDescent="0.2">
      <c r="A101" s="8">
        <f t="shared" si="13"/>
        <v>84</v>
      </c>
      <c r="B101" s="5">
        <f t="shared" si="9"/>
        <v>41671</v>
      </c>
      <c r="C101" s="7">
        <f t="shared" si="14"/>
        <v>386096.94187961222</v>
      </c>
      <c r="D101" s="7">
        <f t="shared" si="17"/>
        <v>2578.0672581568351</v>
      </c>
      <c r="E101" s="14">
        <f t="shared" si="10"/>
        <v>0</v>
      </c>
      <c r="F101" s="7">
        <f t="shared" si="11"/>
        <v>2578.0672581568351</v>
      </c>
      <c r="G101" s="7">
        <f t="shared" si="15"/>
        <v>647.58254875877424</v>
      </c>
      <c r="H101" s="7">
        <f t="shared" si="16"/>
        <v>1930.4847093980609</v>
      </c>
      <c r="I101" s="7">
        <f t="shared" si="12"/>
        <v>385449.35933085345</v>
      </c>
      <c r="J101" s="7">
        <f>SUM($H$18:$H101)</f>
        <v>172007.00901602762</v>
      </c>
    </row>
    <row r="102" spans="1:10" x14ac:dyDescent="0.2">
      <c r="A102" s="8">
        <f t="shared" si="13"/>
        <v>85</v>
      </c>
      <c r="B102" s="5">
        <f t="shared" si="9"/>
        <v>41699</v>
      </c>
      <c r="C102" s="7">
        <f t="shared" si="14"/>
        <v>385449.35933085345</v>
      </c>
      <c r="D102" s="7">
        <f t="shared" si="17"/>
        <v>2578.0672581568351</v>
      </c>
      <c r="E102" s="14">
        <f t="shared" si="10"/>
        <v>0</v>
      </c>
      <c r="F102" s="7">
        <f t="shared" si="11"/>
        <v>2578.0672581568351</v>
      </c>
      <c r="G102" s="7">
        <f t="shared" si="15"/>
        <v>650.82046150256792</v>
      </c>
      <c r="H102" s="7">
        <f t="shared" si="16"/>
        <v>1927.2467966542672</v>
      </c>
      <c r="I102" s="7">
        <f t="shared" si="12"/>
        <v>384798.53886935086</v>
      </c>
      <c r="J102" s="7">
        <f>SUM($H$18:$H102)</f>
        <v>173934.25581268189</v>
      </c>
    </row>
    <row r="103" spans="1:10" x14ac:dyDescent="0.2">
      <c r="A103" s="8">
        <f t="shared" si="13"/>
        <v>86</v>
      </c>
      <c r="B103" s="5">
        <f t="shared" si="9"/>
        <v>41730</v>
      </c>
      <c r="C103" s="7">
        <f t="shared" si="14"/>
        <v>384798.53886935086</v>
      </c>
      <c r="D103" s="7">
        <f t="shared" si="17"/>
        <v>2578.0672581568351</v>
      </c>
      <c r="E103" s="14">
        <f t="shared" si="10"/>
        <v>0</v>
      </c>
      <c r="F103" s="7">
        <f t="shared" si="11"/>
        <v>2578.0672581568351</v>
      </c>
      <c r="G103" s="7">
        <f t="shared" si="15"/>
        <v>654.07456381008092</v>
      </c>
      <c r="H103" s="7">
        <f t="shared" si="16"/>
        <v>1923.9926943467542</v>
      </c>
      <c r="I103" s="7">
        <f t="shared" si="12"/>
        <v>384144.46430554078</v>
      </c>
      <c r="J103" s="7">
        <f>SUM($H$18:$H103)</f>
        <v>175858.24850702865</v>
      </c>
    </row>
    <row r="104" spans="1:10" x14ac:dyDescent="0.2">
      <c r="A104" s="8">
        <f t="shared" si="13"/>
        <v>87</v>
      </c>
      <c r="B104" s="5">
        <f t="shared" si="9"/>
        <v>41760</v>
      </c>
      <c r="C104" s="7">
        <f t="shared" si="14"/>
        <v>384144.46430554078</v>
      </c>
      <c r="D104" s="7">
        <f t="shared" si="17"/>
        <v>2578.0672581568351</v>
      </c>
      <c r="E104" s="14">
        <f t="shared" si="10"/>
        <v>0</v>
      </c>
      <c r="F104" s="7">
        <f t="shared" si="11"/>
        <v>2578.0672581568351</v>
      </c>
      <c r="G104" s="7">
        <f t="shared" si="15"/>
        <v>657.34493662913133</v>
      </c>
      <c r="H104" s="7">
        <f t="shared" si="16"/>
        <v>1920.7223215277038</v>
      </c>
      <c r="I104" s="7">
        <f t="shared" si="12"/>
        <v>383487.11936891166</v>
      </c>
      <c r="J104" s="7">
        <f>SUM($H$18:$H104)</f>
        <v>177778.97082855634</v>
      </c>
    </row>
    <row r="105" spans="1:10" x14ac:dyDescent="0.2">
      <c r="A105" s="8">
        <f t="shared" si="13"/>
        <v>88</v>
      </c>
      <c r="B105" s="5">
        <f t="shared" si="9"/>
        <v>41791</v>
      </c>
      <c r="C105" s="7">
        <f t="shared" si="14"/>
        <v>383487.11936891166</v>
      </c>
      <c r="D105" s="7">
        <f t="shared" si="17"/>
        <v>2578.0672581568351</v>
      </c>
      <c r="E105" s="14">
        <f t="shared" si="10"/>
        <v>0</v>
      </c>
      <c r="F105" s="7">
        <f t="shared" si="11"/>
        <v>2578.0672581568351</v>
      </c>
      <c r="G105" s="7">
        <f t="shared" si="15"/>
        <v>660.63166131227695</v>
      </c>
      <c r="H105" s="7">
        <f t="shared" si="16"/>
        <v>1917.4355968445582</v>
      </c>
      <c r="I105" s="7">
        <f t="shared" si="12"/>
        <v>382826.48770759936</v>
      </c>
      <c r="J105" s="7">
        <f>SUM($H$18:$H105)</f>
        <v>179696.4064254009</v>
      </c>
    </row>
    <row r="106" spans="1:10" x14ac:dyDescent="0.2">
      <c r="A106" s="8">
        <f t="shared" si="13"/>
        <v>89</v>
      </c>
      <c r="B106" s="5">
        <f t="shared" si="9"/>
        <v>41821</v>
      </c>
      <c r="C106" s="7">
        <f t="shared" si="14"/>
        <v>382826.48770759936</v>
      </c>
      <c r="D106" s="7">
        <f t="shared" si="17"/>
        <v>2578.0672581568351</v>
      </c>
      <c r="E106" s="14">
        <f t="shared" si="10"/>
        <v>0</v>
      </c>
      <c r="F106" s="7">
        <f t="shared" si="11"/>
        <v>2578.0672581568351</v>
      </c>
      <c r="G106" s="7">
        <f t="shared" si="15"/>
        <v>663.93481961883845</v>
      </c>
      <c r="H106" s="7">
        <f t="shared" si="16"/>
        <v>1914.1324385379967</v>
      </c>
      <c r="I106" s="7">
        <f t="shared" si="12"/>
        <v>382162.55288798054</v>
      </c>
      <c r="J106" s="7">
        <f>SUM($H$18:$H106)</f>
        <v>181610.53886393888</v>
      </c>
    </row>
    <row r="107" spans="1:10" x14ac:dyDescent="0.2">
      <c r="A107" s="8">
        <f t="shared" si="13"/>
        <v>90</v>
      </c>
      <c r="B107" s="5">
        <f t="shared" si="9"/>
        <v>41852</v>
      </c>
      <c r="C107" s="7">
        <f t="shared" si="14"/>
        <v>382162.55288798054</v>
      </c>
      <c r="D107" s="7">
        <f t="shared" si="17"/>
        <v>2578.0672581568351</v>
      </c>
      <c r="E107" s="14">
        <f t="shared" si="10"/>
        <v>0</v>
      </c>
      <c r="F107" s="7">
        <f t="shared" si="11"/>
        <v>2578.0672581568351</v>
      </c>
      <c r="G107" s="7">
        <f t="shared" si="15"/>
        <v>667.25449371693253</v>
      </c>
      <c r="H107" s="7">
        <f t="shared" si="16"/>
        <v>1910.8127644399026</v>
      </c>
      <c r="I107" s="7">
        <f t="shared" si="12"/>
        <v>381495.29839426361</v>
      </c>
      <c r="J107" s="7">
        <f>SUM($H$18:$H107)</f>
        <v>183521.35162837879</v>
      </c>
    </row>
    <row r="108" spans="1:10" x14ac:dyDescent="0.2">
      <c r="A108" s="8">
        <f t="shared" si="13"/>
        <v>91</v>
      </c>
      <c r="B108" s="5">
        <f t="shared" si="9"/>
        <v>41883</v>
      </c>
      <c r="C108" s="7">
        <f t="shared" si="14"/>
        <v>381495.29839426361</v>
      </c>
      <c r="D108" s="7">
        <f t="shared" si="17"/>
        <v>2578.0672581568351</v>
      </c>
      <c r="E108" s="14">
        <f t="shared" si="10"/>
        <v>0</v>
      </c>
      <c r="F108" s="7">
        <f t="shared" si="11"/>
        <v>2578.0672581568351</v>
      </c>
      <c r="G108" s="7">
        <f t="shared" si="15"/>
        <v>670.59076618551717</v>
      </c>
      <c r="H108" s="7">
        <f t="shared" si="16"/>
        <v>1907.476491971318</v>
      </c>
      <c r="I108" s="7">
        <f t="shared" si="12"/>
        <v>380824.70762807806</v>
      </c>
      <c r="J108" s="7">
        <f>SUM($H$18:$H108)</f>
        <v>185428.82812035011</v>
      </c>
    </row>
    <row r="109" spans="1:10" x14ac:dyDescent="0.2">
      <c r="A109" s="8">
        <f t="shared" si="13"/>
        <v>92</v>
      </c>
      <c r="B109" s="5">
        <f t="shared" si="9"/>
        <v>41913</v>
      </c>
      <c r="C109" s="7">
        <f t="shared" si="14"/>
        <v>380824.70762807806</v>
      </c>
      <c r="D109" s="7">
        <f t="shared" si="17"/>
        <v>2578.0672581568351</v>
      </c>
      <c r="E109" s="14">
        <f t="shared" si="10"/>
        <v>0</v>
      </c>
      <c r="F109" s="7">
        <f t="shared" si="11"/>
        <v>2578.0672581568351</v>
      </c>
      <c r="G109" s="7">
        <f t="shared" si="15"/>
        <v>673.94372001644479</v>
      </c>
      <c r="H109" s="7">
        <f t="shared" si="16"/>
        <v>1904.1235381403903</v>
      </c>
      <c r="I109" s="7">
        <f t="shared" si="12"/>
        <v>380150.76390806161</v>
      </c>
      <c r="J109" s="7">
        <f>SUM($H$18:$H109)</f>
        <v>187332.95165849049</v>
      </c>
    </row>
    <row r="110" spans="1:10" x14ac:dyDescent="0.2">
      <c r="A110" s="8">
        <f t="shared" si="13"/>
        <v>93</v>
      </c>
      <c r="B110" s="5">
        <f t="shared" si="9"/>
        <v>41944</v>
      </c>
      <c r="C110" s="7">
        <f t="shared" si="14"/>
        <v>380150.76390806161</v>
      </c>
      <c r="D110" s="7">
        <f t="shared" si="17"/>
        <v>2578.0672581568351</v>
      </c>
      <c r="E110" s="14">
        <f t="shared" si="10"/>
        <v>0</v>
      </c>
      <c r="F110" s="7">
        <f t="shared" si="11"/>
        <v>2578.0672581568351</v>
      </c>
      <c r="G110" s="7">
        <f t="shared" si="15"/>
        <v>677.31343861652726</v>
      </c>
      <c r="H110" s="7">
        <f t="shared" si="16"/>
        <v>1900.7538195403079</v>
      </c>
      <c r="I110" s="7">
        <f t="shared" si="12"/>
        <v>379473.45046944509</v>
      </c>
      <c r="J110" s="7">
        <f>SUM($H$18:$H110)</f>
        <v>189233.70547803081</v>
      </c>
    </row>
    <row r="111" spans="1:10" x14ac:dyDescent="0.2">
      <c r="A111" s="8">
        <f t="shared" si="13"/>
        <v>94</v>
      </c>
      <c r="B111" s="5">
        <f t="shared" si="9"/>
        <v>41974</v>
      </c>
      <c r="C111" s="7">
        <f t="shared" si="14"/>
        <v>379473.45046944509</v>
      </c>
      <c r="D111" s="7">
        <f t="shared" si="17"/>
        <v>2578.0672581568351</v>
      </c>
      <c r="E111" s="14">
        <f t="shared" si="10"/>
        <v>0</v>
      </c>
      <c r="F111" s="7">
        <f t="shared" si="11"/>
        <v>2578.0672581568351</v>
      </c>
      <c r="G111" s="7">
        <f t="shared" si="15"/>
        <v>680.70000580960982</v>
      </c>
      <c r="H111" s="7">
        <f t="shared" si="16"/>
        <v>1897.3672523472253</v>
      </c>
      <c r="I111" s="7">
        <f t="shared" si="12"/>
        <v>378792.75046363549</v>
      </c>
      <c r="J111" s="7">
        <f>SUM($H$18:$H111)</f>
        <v>191131.07273037804</v>
      </c>
    </row>
    <row r="112" spans="1:10" x14ac:dyDescent="0.2">
      <c r="A112" s="8">
        <f t="shared" si="13"/>
        <v>95</v>
      </c>
      <c r="B112" s="5">
        <f t="shared" si="9"/>
        <v>42005</v>
      </c>
      <c r="C112" s="7">
        <f t="shared" si="14"/>
        <v>378792.75046363549</v>
      </c>
      <c r="D112" s="7">
        <f t="shared" si="17"/>
        <v>2578.0672581568351</v>
      </c>
      <c r="E112" s="14">
        <f t="shared" si="10"/>
        <v>0</v>
      </c>
      <c r="F112" s="7">
        <f t="shared" si="11"/>
        <v>2578.0672581568351</v>
      </c>
      <c r="G112" s="7">
        <f t="shared" si="15"/>
        <v>684.10350583865784</v>
      </c>
      <c r="H112" s="7">
        <f t="shared" si="16"/>
        <v>1893.9637523181773</v>
      </c>
      <c r="I112" s="7">
        <f t="shared" si="12"/>
        <v>378108.64695779682</v>
      </c>
      <c r="J112" s="7">
        <f>SUM($H$18:$H112)</f>
        <v>193025.03648269622</v>
      </c>
    </row>
    <row r="113" spans="1:10" x14ac:dyDescent="0.2">
      <c r="A113" s="8">
        <f t="shared" si="13"/>
        <v>96</v>
      </c>
      <c r="B113" s="5">
        <f t="shared" si="9"/>
        <v>42036</v>
      </c>
      <c r="C113" s="7">
        <f t="shared" si="14"/>
        <v>378108.64695779682</v>
      </c>
      <c r="D113" s="7">
        <f t="shared" si="17"/>
        <v>2578.0672581568351</v>
      </c>
      <c r="E113" s="14">
        <f t="shared" si="10"/>
        <v>0</v>
      </c>
      <c r="F113" s="7">
        <f t="shared" si="11"/>
        <v>2578.0672581568351</v>
      </c>
      <c r="G113" s="7">
        <f t="shared" si="15"/>
        <v>687.52402336785121</v>
      </c>
      <c r="H113" s="7">
        <f t="shared" si="16"/>
        <v>1890.5432347889839</v>
      </c>
      <c r="I113" s="7">
        <f t="shared" si="12"/>
        <v>377421.12293442897</v>
      </c>
      <c r="J113" s="7">
        <f>SUM($H$18:$H113)</f>
        <v>194915.57971748521</v>
      </c>
    </row>
    <row r="114" spans="1:10" x14ac:dyDescent="0.2">
      <c r="A114" s="8">
        <f t="shared" si="13"/>
        <v>97</v>
      </c>
      <c r="B114" s="5">
        <f t="shared" si="9"/>
        <v>42064</v>
      </c>
      <c r="C114" s="7">
        <f t="shared" si="14"/>
        <v>377421.12293442897</v>
      </c>
      <c r="D114" s="7">
        <f t="shared" si="17"/>
        <v>2578.0672581568351</v>
      </c>
      <c r="E114" s="14">
        <f t="shared" si="10"/>
        <v>0</v>
      </c>
      <c r="F114" s="7">
        <f t="shared" si="11"/>
        <v>2578.0672581568351</v>
      </c>
      <c r="G114" s="7">
        <f t="shared" si="15"/>
        <v>690.96164348469028</v>
      </c>
      <c r="H114" s="7">
        <f t="shared" si="16"/>
        <v>1887.1056146721448</v>
      </c>
      <c r="I114" s="7">
        <f t="shared" si="12"/>
        <v>376730.16129094426</v>
      </c>
      <c r="J114" s="7">
        <f>SUM($H$18:$H114)</f>
        <v>196802.68533215736</v>
      </c>
    </row>
    <row r="115" spans="1:10" x14ac:dyDescent="0.2">
      <c r="A115" s="8">
        <f t="shared" si="13"/>
        <v>98</v>
      </c>
      <c r="B115" s="5">
        <f t="shared" si="9"/>
        <v>42095</v>
      </c>
      <c r="C115" s="7">
        <f t="shared" si="14"/>
        <v>376730.16129094426</v>
      </c>
      <c r="D115" s="7">
        <f t="shared" si="17"/>
        <v>2578.0672581568351</v>
      </c>
      <c r="E115" s="14">
        <f t="shared" si="10"/>
        <v>0</v>
      </c>
      <c r="F115" s="7">
        <f t="shared" si="11"/>
        <v>2578.0672581568351</v>
      </c>
      <c r="G115" s="7">
        <f t="shared" si="15"/>
        <v>694.41645170211382</v>
      </c>
      <c r="H115" s="7">
        <f t="shared" si="16"/>
        <v>1883.6508064547213</v>
      </c>
      <c r="I115" s="7">
        <f t="shared" si="12"/>
        <v>376035.74483924214</v>
      </c>
      <c r="J115" s="7">
        <f>SUM($H$18:$H115)</f>
        <v>198686.33613861207</v>
      </c>
    </row>
    <row r="116" spans="1:10" x14ac:dyDescent="0.2">
      <c r="A116" s="8">
        <f t="shared" si="13"/>
        <v>99</v>
      </c>
      <c r="B116" s="5">
        <f t="shared" si="9"/>
        <v>42125</v>
      </c>
      <c r="C116" s="7">
        <f t="shared" si="14"/>
        <v>376035.74483924214</v>
      </c>
      <c r="D116" s="7">
        <f t="shared" si="17"/>
        <v>2578.0672581568351</v>
      </c>
      <c r="E116" s="14">
        <f t="shared" si="10"/>
        <v>0</v>
      </c>
      <c r="F116" s="7">
        <f t="shared" si="11"/>
        <v>2578.0672581568351</v>
      </c>
      <c r="G116" s="7">
        <f t="shared" si="15"/>
        <v>697.88853396062473</v>
      </c>
      <c r="H116" s="7">
        <f t="shared" si="16"/>
        <v>1880.1787241962104</v>
      </c>
      <c r="I116" s="7">
        <f t="shared" si="12"/>
        <v>375337.85630528152</v>
      </c>
      <c r="J116" s="7">
        <f>SUM($H$18:$H116)</f>
        <v>200566.51486280828</v>
      </c>
    </row>
    <row r="117" spans="1:10" x14ac:dyDescent="0.2">
      <c r="A117" s="8">
        <f t="shared" si="13"/>
        <v>100</v>
      </c>
      <c r="B117" s="5">
        <f t="shared" si="9"/>
        <v>42156</v>
      </c>
      <c r="C117" s="7">
        <f t="shared" si="14"/>
        <v>375337.85630528152</v>
      </c>
      <c r="D117" s="7">
        <f t="shared" si="17"/>
        <v>2578.0672581568351</v>
      </c>
      <c r="E117" s="14">
        <f t="shared" si="10"/>
        <v>0</v>
      </c>
      <c r="F117" s="7">
        <f t="shared" si="11"/>
        <v>2578.0672581568351</v>
      </c>
      <c r="G117" s="7">
        <f t="shared" si="15"/>
        <v>701.37797663042761</v>
      </c>
      <c r="H117" s="7">
        <f t="shared" si="16"/>
        <v>1876.6892815264075</v>
      </c>
      <c r="I117" s="7">
        <f t="shared" si="12"/>
        <v>374636.47832865111</v>
      </c>
      <c r="J117" s="7">
        <f>SUM($H$18:$H117)</f>
        <v>202443.20414433468</v>
      </c>
    </row>
    <row r="118" spans="1:10" x14ac:dyDescent="0.2">
      <c r="A118" s="8">
        <f t="shared" si="13"/>
        <v>101</v>
      </c>
      <c r="B118" s="5">
        <f t="shared" si="9"/>
        <v>42186</v>
      </c>
      <c r="C118" s="7">
        <f t="shared" si="14"/>
        <v>374636.47832865111</v>
      </c>
      <c r="D118" s="7">
        <f t="shared" si="17"/>
        <v>2578.0672581568351</v>
      </c>
      <c r="E118" s="14">
        <f t="shared" si="10"/>
        <v>0</v>
      </c>
      <c r="F118" s="7">
        <f t="shared" si="11"/>
        <v>2578.0672581568351</v>
      </c>
      <c r="G118" s="7">
        <f t="shared" si="15"/>
        <v>704.88486651357948</v>
      </c>
      <c r="H118" s="7">
        <f t="shared" si="16"/>
        <v>1873.1823916432556</v>
      </c>
      <c r="I118" s="7">
        <f t="shared" si="12"/>
        <v>373931.59346213751</v>
      </c>
      <c r="J118" s="7">
        <f>SUM($H$18:$H118)</f>
        <v>204316.38653597794</v>
      </c>
    </row>
    <row r="119" spans="1:10" x14ac:dyDescent="0.2">
      <c r="A119" s="8">
        <f t="shared" si="13"/>
        <v>102</v>
      </c>
      <c r="B119" s="5">
        <f t="shared" si="9"/>
        <v>42217</v>
      </c>
      <c r="C119" s="7">
        <f t="shared" si="14"/>
        <v>373931.59346213751</v>
      </c>
      <c r="D119" s="7">
        <f t="shared" si="17"/>
        <v>2578.0672581568351</v>
      </c>
      <c r="E119" s="14">
        <f t="shared" si="10"/>
        <v>0</v>
      </c>
      <c r="F119" s="7">
        <f t="shared" si="11"/>
        <v>2578.0672581568351</v>
      </c>
      <c r="G119" s="7">
        <f t="shared" si="15"/>
        <v>708.40929084614777</v>
      </c>
      <c r="H119" s="7">
        <f t="shared" si="16"/>
        <v>1869.6579673106874</v>
      </c>
      <c r="I119" s="7">
        <f t="shared" si="12"/>
        <v>373223.18417129136</v>
      </c>
      <c r="J119" s="7">
        <f>SUM($H$18:$H119)</f>
        <v>206186.04450328863</v>
      </c>
    </row>
    <row r="120" spans="1:10" x14ac:dyDescent="0.2">
      <c r="A120" s="8">
        <f t="shared" si="13"/>
        <v>103</v>
      </c>
      <c r="B120" s="5">
        <f t="shared" si="9"/>
        <v>42248</v>
      </c>
      <c r="C120" s="7">
        <f t="shared" si="14"/>
        <v>373223.18417129136</v>
      </c>
      <c r="D120" s="7">
        <f t="shared" si="17"/>
        <v>2578.0672581568351</v>
      </c>
      <c r="E120" s="14">
        <f t="shared" si="10"/>
        <v>0</v>
      </c>
      <c r="F120" s="7">
        <f t="shared" si="11"/>
        <v>2578.0672581568351</v>
      </c>
      <c r="G120" s="7">
        <f t="shared" si="15"/>
        <v>711.95133730037833</v>
      </c>
      <c r="H120" s="7">
        <f t="shared" si="16"/>
        <v>1866.1159208564568</v>
      </c>
      <c r="I120" s="7">
        <f t="shared" si="12"/>
        <v>372511.232833991</v>
      </c>
      <c r="J120" s="7">
        <f>SUM($H$18:$H120)</f>
        <v>208052.16042414508</v>
      </c>
    </row>
    <row r="121" spans="1:10" x14ac:dyDescent="0.2">
      <c r="A121" s="8">
        <f t="shared" si="13"/>
        <v>104</v>
      </c>
      <c r="B121" s="5">
        <f t="shared" si="9"/>
        <v>42278</v>
      </c>
      <c r="C121" s="7">
        <f t="shared" si="14"/>
        <v>372511.232833991</v>
      </c>
      <c r="D121" s="7">
        <f t="shared" si="17"/>
        <v>2578.0672581568351</v>
      </c>
      <c r="E121" s="14">
        <f t="shared" si="10"/>
        <v>0</v>
      </c>
      <c r="F121" s="7">
        <f t="shared" si="11"/>
        <v>2578.0672581568351</v>
      </c>
      <c r="G121" s="7">
        <f t="shared" si="15"/>
        <v>715.51109398688004</v>
      </c>
      <c r="H121" s="7">
        <f t="shared" si="16"/>
        <v>1862.5561641699551</v>
      </c>
      <c r="I121" s="7">
        <f t="shared" si="12"/>
        <v>371795.72174000414</v>
      </c>
      <c r="J121" s="7">
        <f>SUM($H$18:$H121)</f>
        <v>209914.71658831503</v>
      </c>
    </row>
    <row r="122" spans="1:10" x14ac:dyDescent="0.2">
      <c r="A122" s="8">
        <f t="shared" si="13"/>
        <v>105</v>
      </c>
      <c r="B122" s="5">
        <f t="shared" si="9"/>
        <v>42309</v>
      </c>
      <c r="C122" s="7">
        <f t="shared" si="14"/>
        <v>371795.72174000414</v>
      </c>
      <c r="D122" s="7">
        <f t="shared" si="17"/>
        <v>2578.0672581568351</v>
      </c>
      <c r="E122" s="14">
        <f t="shared" si="10"/>
        <v>0</v>
      </c>
      <c r="F122" s="7">
        <f t="shared" si="11"/>
        <v>2578.0672581568351</v>
      </c>
      <c r="G122" s="7">
        <f t="shared" si="15"/>
        <v>719.08864945681466</v>
      </c>
      <c r="H122" s="7">
        <f t="shared" si="16"/>
        <v>1858.9786087000205</v>
      </c>
      <c r="I122" s="7">
        <f t="shared" si="12"/>
        <v>371076.63309054734</v>
      </c>
      <c r="J122" s="7">
        <f>SUM($H$18:$H122)</f>
        <v>211773.69519701504</v>
      </c>
    </row>
    <row r="123" spans="1:10" x14ac:dyDescent="0.2">
      <c r="A123" s="8">
        <f t="shared" si="13"/>
        <v>106</v>
      </c>
      <c r="B123" s="5">
        <f t="shared" si="9"/>
        <v>42339</v>
      </c>
      <c r="C123" s="7">
        <f t="shared" si="14"/>
        <v>371076.63309054734</v>
      </c>
      <c r="D123" s="7">
        <f t="shared" si="17"/>
        <v>2578.0672581568351</v>
      </c>
      <c r="E123" s="14">
        <f t="shared" si="10"/>
        <v>0</v>
      </c>
      <c r="F123" s="7">
        <f t="shared" si="11"/>
        <v>2578.0672581568351</v>
      </c>
      <c r="G123" s="7">
        <f t="shared" si="15"/>
        <v>722.68409270409848</v>
      </c>
      <c r="H123" s="7">
        <f t="shared" si="16"/>
        <v>1855.3831654527366</v>
      </c>
      <c r="I123" s="7">
        <f t="shared" si="12"/>
        <v>370353.94899784325</v>
      </c>
      <c r="J123" s="7">
        <f>SUM($H$18:$H123)</f>
        <v>213629.07836246779</v>
      </c>
    </row>
    <row r="124" spans="1:10" x14ac:dyDescent="0.2">
      <c r="A124" s="8">
        <f t="shared" si="13"/>
        <v>107</v>
      </c>
      <c r="B124" s="5">
        <f t="shared" si="9"/>
        <v>42370</v>
      </c>
      <c r="C124" s="7">
        <f t="shared" si="14"/>
        <v>370353.94899784325</v>
      </c>
      <c r="D124" s="7">
        <f t="shared" si="17"/>
        <v>2578.0672581568351</v>
      </c>
      <c r="E124" s="14">
        <f t="shared" si="10"/>
        <v>0</v>
      </c>
      <c r="F124" s="7">
        <f t="shared" si="11"/>
        <v>2578.0672581568351</v>
      </c>
      <c r="G124" s="7">
        <f t="shared" si="15"/>
        <v>726.29751316761872</v>
      </c>
      <c r="H124" s="7">
        <f t="shared" si="16"/>
        <v>1851.7697449892164</v>
      </c>
      <c r="I124" s="7">
        <f t="shared" si="12"/>
        <v>369627.65148467565</v>
      </c>
      <c r="J124" s="7">
        <f>SUM($H$18:$H124)</f>
        <v>215480.84810745702</v>
      </c>
    </row>
    <row r="125" spans="1:10" x14ac:dyDescent="0.2">
      <c r="A125" s="8">
        <f t="shared" si="13"/>
        <v>108</v>
      </c>
      <c r="B125" s="5">
        <f t="shared" si="9"/>
        <v>42401</v>
      </c>
      <c r="C125" s="7">
        <f t="shared" si="14"/>
        <v>369627.65148467565</v>
      </c>
      <c r="D125" s="7">
        <f t="shared" si="17"/>
        <v>2578.0672581568351</v>
      </c>
      <c r="E125" s="14">
        <f t="shared" si="10"/>
        <v>0</v>
      </c>
      <c r="F125" s="7">
        <f t="shared" si="11"/>
        <v>2578.0672581568351</v>
      </c>
      <c r="G125" s="7">
        <f t="shared" si="15"/>
        <v>729.92900073345686</v>
      </c>
      <c r="H125" s="7">
        <f t="shared" si="16"/>
        <v>1848.1382574233783</v>
      </c>
      <c r="I125" s="7">
        <f t="shared" si="12"/>
        <v>368897.72248394217</v>
      </c>
      <c r="J125" s="7">
        <f>SUM($H$18:$H125)</f>
        <v>217328.9863648804</v>
      </c>
    </row>
    <row r="126" spans="1:10" x14ac:dyDescent="0.2">
      <c r="A126" s="8">
        <f t="shared" si="13"/>
        <v>109</v>
      </c>
      <c r="B126" s="5">
        <f t="shared" si="9"/>
        <v>42430</v>
      </c>
      <c r="C126" s="7">
        <f t="shared" si="14"/>
        <v>368897.72248394217</v>
      </c>
      <c r="D126" s="7">
        <f t="shared" si="17"/>
        <v>2578.0672581568351</v>
      </c>
      <c r="E126" s="14">
        <f t="shared" si="10"/>
        <v>0</v>
      </c>
      <c r="F126" s="7">
        <f t="shared" si="11"/>
        <v>2578.0672581568351</v>
      </c>
      <c r="G126" s="7">
        <f t="shared" si="15"/>
        <v>733.57864573712436</v>
      </c>
      <c r="H126" s="7">
        <f t="shared" si="16"/>
        <v>1844.4886124197108</v>
      </c>
      <c r="I126" s="7">
        <f t="shared" si="12"/>
        <v>368164.14383820503</v>
      </c>
      <c r="J126" s="7">
        <f>SUM($H$18:$H126)</f>
        <v>219173.47497730012</v>
      </c>
    </row>
    <row r="127" spans="1:10" x14ac:dyDescent="0.2">
      <c r="A127" s="8">
        <f t="shared" si="13"/>
        <v>110</v>
      </c>
      <c r="B127" s="5">
        <f t="shared" si="9"/>
        <v>42461</v>
      </c>
      <c r="C127" s="7">
        <f t="shared" si="14"/>
        <v>368164.14383820503</v>
      </c>
      <c r="D127" s="7">
        <f t="shared" si="17"/>
        <v>2578.0672581568351</v>
      </c>
      <c r="E127" s="14">
        <f t="shared" si="10"/>
        <v>0</v>
      </c>
      <c r="F127" s="7">
        <f t="shared" si="11"/>
        <v>2578.0672581568351</v>
      </c>
      <c r="G127" s="7">
        <f t="shared" si="15"/>
        <v>737.24653896581003</v>
      </c>
      <c r="H127" s="7">
        <f t="shared" si="16"/>
        <v>1840.8207191910251</v>
      </c>
      <c r="I127" s="7">
        <f t="shared" si="12"/>
        <v>367426.89729923924</v>
      </c>
      <c r="J127" s="7">
        <f>SUM($H$18:$H127)</f>
        <v>221014.29569649114</v>
      </c>
    </row>
    <row r="128" spans="1:10" x14ac:dyDescent="0.2">
      <c r="A128" s="8">
        <f t="shared" si="13"/>
        <v>111</v>
      </c>
      <c r="B128" s="5">
        <f t="shared" si="9"/>
        <v>42491</v>
      </c>
      <c r="C128" s="7">
        <f t="shared" si="14"/>
        <v>367426.89729923924</v>
      </c>
      <c r="D128" s="7">
        <f t="shared" si="17"/>
        <v>2578.0672581568351</v>
      </c>
      <c r="E128" s="14">
        <f t="shared" si="10"/>
        <v>0</v>
      </c>
      <c r="F128" s="7">
        <f t="shared" si="11"/>
        <v>2578.0672581568351</v>
      </c>
      <c r="G128" s="7">
        <f t="shared" si="15"/>
        <v>740.93277166063922</v>
      </c>
      <c r="H128" s="7">
        <f t="shared" si="16"/>
        <v>1837.1344864961959</v>
      </c>
      <c r="I128" s="7">
        <f t="shared" si="12"/>
        <v>366685.96452757862</v>
      </c>
      <c r="J128" s="7">
        <f>SUM($H$18:$H128)</f>
        <v>222851.43018298733</v>
      </c>
    </row>
    <row r="129" spans="1:10" x14ac:dyDescent="0.2">
      <c r="A129" s="8">
        <f t="shared" si="13"/>
        <v>112</v>
      </c>
      <c r="B129" s="5">
        <f t="shared" si="9"/>
        <v>42522</v>
      </c>
      <c r="C129" s="7">
        <f t="shared" si="14"/>
        <v>366685.96452757862</v>
      </c>
      <c r="D129" s="7">
        <f t="shared" si="17"/>
        <v>2578.0672581568351</v>
      </c>
      <c r="E129" s="14">
        <f t="shared" si="10"/>
        <v>0</v>
      </c>
      <c r="F129" s="7">
        <f t="shared" si="11"/>
        <v>2578.0672581568351</v>
      </c>
      <c r="G129" s="7">
        <f t="shared" si="15"/>
        <v>744.63743551894208</v>
      </c>
      <c r="H129" s="7">
        <f t="shared" si="16"/>
        <v>1833.429822637893</v>
      </c>
      <c r="I129" s="7">
        <f t="shared" si="12"/>
        <v>365941.32709205966</v>
      </c>
      <c r="J129" s="7">
        <f>SUM($H$18:$H129)</f>
        <v>224684.86000562523</v>
      </c>
    </row>
    <row r="130" spans="1:10" x14ac:dyDescent="0.2">
      <c r="A130" s="8">
        <f t="shared" si="13"/>
        <v>113</v>
      </c>
      <c r="B130" s="5">
        <f t="shared" si="9"/>
        <v>42552</v>
      </c>
      <c r="C130" s="7">
        <f t="shared" si="14"/>
        <v>365941.32709205966</v>
      </c>
      <c r="D130" s="7">
        <f t="shared" si="17"/>
        <v>2578.0672581568351</v>
      </c>
      <c r="E130" s="14">
        <f t="shared" si="10"/>
        <v>0</v>
      </c>
      <c r="F130" s="7">
        <f t="shared" si="11"/>
        <v>2578.0672581568351</v>
      </c>
      <c r="G130" s="7">
        <f t="shared" si="15"/>
        <v>748.36062269653689</v>
      </c>
      <c r="H130" s="7">
        <f t="shared" si="16"/>
        <v>1829.7066354602982</v>
      </c>
      <c r="I130" s="7">
        <f t="shared" si="12"/>
        <v>365192.96646936313</v>
      </c>
      <c r="J130" s="7">
        <f>SUM($H$18:$H130)</f>
        <v>226514.56664108552</v>
      </c>
    </row>
    <row r="131" spans="1:10" x14ac:dyDescent="0.2">
      <c r="A131" s="8">
        <f t="shared" si="13"/>
        <v>114</v>
      </c>
      <c r="B131" s="5">
        <f t="shared" si="9"/>
        <v>42583</v>
      </c>
      <c r="C131" s="7">
        <f t="shared" si="14"/>
        <v>365192.96646936313</v>
      </c>
      <c r="D131" s="7">
        <f t="shared" si="17"/>
        <v>2578.0672581568351</v>
      </c>
      <c r="E131" s="14">
        <f t="shared" si="10"/>
        <v>0</v>
      </c>
      <c r="F131" s="7">
        <f t="shared" si="11"/>
        <v>2578.0672581568351</v>
      </c>
      <c r="G131" s="7">
        <f t="shared" si="15"/>
        <v>752.10242581001967</v>
      </c>
      <c r="H131" s="7">
        <f t="shared" si="16"/>
        <v>1825.9648323468155</v>
      </c>
      <c r="I131" s="7">
        <f t="shared" si="12"/>
        <v>364440.86404355313</v>
      </c>
      <c r="J131" s="7">
        <f>SUM($H$18:$H131)</f>
        <v>228340.53147343235</v>
      </c>
    </row>
    <row r="132" spans="1:10" x14ac:dyDescent="0.2">
      <c r="A132" s="8">
        <f t="shared" si="13"/>
        <v>115</v>
      </c>
      <c r="B132" s="5">
        <f t="shared" si="9"/>
        <v>42614</v>
      </c>
      <c r="C132" s="7">
        <f t="shared" si="14"/>
        <v>364440.86404355313</v>
      </c>
      <c r="D132" s="7">
        <f t="shared" si="17"/>
        <v>2578.0672581568351</v>
      </c>
      <c r="E132" s="14">
        <f t="shared" si="10"/>
        <v>0</v>
      </c>
      <c r="F132" s="7">
        <f t="shared" si="11"/>
        <v>2578.0672581568351</v>
      </c>
      <c r="G132" s="7">
        <f t="shared" si="15"/>
        <v>755.86293793906952</v>
      </c>
      <c r="H132" s="7">
        <f t="shared" si="16"/>
        <v>1822.2043202177656</v>
      </c>
      <c r="I132" s="7">
        <f t="shared" si="12"/>
        <v>363685.00110561406</v>
      </c>
      <c r="J132" s="7">
        <f>SUM($H$18:$H132)</f>
        <v>230162.73579365012</v>
      </c>
    </row>
    <row r="133" spans="1:10" x14ac:dyDescent="0.2">
      <c r="A133" s="8">
        <f t="shared" si="13"/>
        <v>116</v>
      </c>
      <c r="B133" s="5">
        <f t="shared" si="9"/>
        <v>42644</v>
      </c>
      <c r="C133" s="7">
        <f t="shared" si="14"/>
        <v>363685.00110561406</v>
      </c>
      <c r="D133" s="7">
        <f t="shared" si="17"/>
        <v>2578.0672581568351</v>
      </c>
      <c r="E133" s="14">
        <f t="shared" si="10"/>
        <v>0</v>
      </c>
      <c r="F133" s="7">
        <f t="shared" si="11"/>
        <v>2578.0672581568351</v>
      </c>
      <c r="G133" s="7">
        <f t="shared" si="15"/>
        <v>759.64225262876494</v>
      </c>
      <c r="H133" s="7">
        <f t="shared" si="16"/>
        <v>1818.4250055280702</v>
      </c>
      <c r="I133" s="7">
        <f t="shared" si="12"/>
        <v>362925.35885298532</v>
      </c>
      <c r="J133" s="7">
        <f>SUM($H$18:$H133)</f>
        <v>231981.16079917818</v>
      </c>
    </row>
    <row r="134" spans="1:10" x14ac:dyDescent="0.2">
      <c r="A134" s="8">
        <f t="shared" si="13"/>
        <v>117</v>
      </c>
      <c r="B134" s="5">
        <f t="shared" si="9"/>
        <v>42675</v>
      </c>
      <c r="C134" s="7">
        <f t="shared" si="14"/>
        <v>362925.35885298532</v>
      </c>
      <c r="D134" s="7">
        <f t="shared" si="17"/>
        <v>2578.0672581568351</v>
      </c>
      <c r="E134" s="14">
        <f t="shared" si="10"/>
        <v>0</v>
      </c>
      <c r="F134" s="7">
        <f t="shared" si="11"/>
        <v>2578.0672581568351</v>
      </c>
      <c r="G134" s="7">
        <f t="shared" si="15"/>
        <v>763.44046389190862</v>
      </c>
      <c r="H134" s="7">
        <f t="shared" si="16"/>
        <v>1814.6267942649265</v>
      </c>
      <c r="I134" s="7">
        <f t="shared" si="12"/>
        <v>362161.91838909342</v>
      </c>
      <c r="J134" s="7">
        <f>SUM($H$18:$H134)</f>
        <v>233795.78759344309</v>
      </c>
    </row>
    <row r="135" spans="1:10" x14ac:dyDescent="0.2">
      <c r="A135" s="8">
        <f t="shared" si="13"/>
        <v>118</v>
      </c>
      <c r="B135" s="5">
        <f t="shared" si="9"/>
        <v>42705</v>
      </c>
      <c r="C135" s="7">
        <f t="shared" si="14"/>
        <v>362161.91838909342</v>
      </c>
      <c r="D135" s="7">
        <f t="shared" si="17"/>
        <v>2578.0672581568351</v>
      </c>
      <c r="E135" s="14">
        <f t="shared" si="10"/>
        <v>0</v>
      </c>
      <c r="F135" s="7">
        <f t="shared" si="11"/>
        <v>2578.0672581568351</v>
      </c>
      <c r="G135" s="7">
        <f t="shared" si="15"/>
        <v>767.25766621136813</v>
      </c>
      <c r="H135" s="7">
        <f t="shared" si="16"/>
        <v>1810.809591945467</v>
      </c>
      <c r="I135" s="7">
        <f t="shared" si="12"/>
        <v>361394.66072288208</v>
      </c>
      <c r="J135" s="7">
        <f>SUM($H$18:$H135)</f>
        <v>235606.59718538856</v>
      </c>
    </row>
    <row r="136" spans="1:10" x14ac:dyDescent="0.2">
      <c r="A136" s="8">
        <f t="shared" si="13"/>
        <v>119</v>
      </c>
      <c r="B136" s="5">
        <f t="shared" si="9"/>
        <v>42736</v>
      </c>
      <c r="C136" s="7">
        <f t="shared" si="14"/>
        <v>361394.66072288208</v>
      </c>
      <c r="D136" s="7">
        <f t="shared" si="17"/>
        <v>2578.0672581568351</v>
      </c>
      <c r="E136" s="14">
        <f t="shared" si="10"/>
        <v>0</v>
      </c>
      <c r="F136" s="7">
        <f t="shared" si="11"/>
        <v>2578.0672581568351</v>
      </c>
      <c r="G136" s="7">
        <f t="shared" si="15"/>
        <v>771.09395454242463</v>
      </c>
      <c r="H136" s="7">
        <f t="shared" si="16"/>
        <v>1806.9733036144105</v>
      </c>
      <c r="I136" s="7">
        <f t="shared" si="12"/>
        <v>360623.56676833966</v>
      </c>
      <c r="J136" s="7">
        <f>SUM($H$18:$H136)</f>
        <v>237413.57048900297</v>
      </c>
    </row>
    <row r="137" spans="1:10" x14ac:dyDescent="0.2">
      <c r="A137" s="8">
        <f t="shared" si="13"/>
        <v>120</v>
      </c>
      <c r="B137" s="5">
        <f t="shared" si="9"/>
        <v>42767</v>
      </c>
      <c r="C137" s="7">
        <f t="shared" si="14"/>
        <v>360623.56676833966</v>
      </c>
      <c r="D137" s="7">
        <f t="shared" si="17"/>
        <v>2578.0672581568351</v>
      </c>
      <c r="E137" s="14">
        <f t="shared" si="10"/>
        <v>0</v>
      </c>
      <c r="F137" s="7">
        <f t="shared" si="11"/>
        <v>2578.0672581568351</v>
      </c>
      <c r="G137" s="7">
        <f t="shared" si="15"/>
        <v>774.94942431513687</v>
      </c>
      <c r="H137" s="7">
        <f t="shared" si="16"/>
        <v>1803.1178338416983</v>
      </c>
      <c r="I137" s="7">
        <f t="shared" si="12"/>
        <v>359848.61734402453</v>
      </c>
      <c r="J137" s="7">
        <f>SUM($H$18:$H137)</f>
        <v>239216.68832284468</v>
      </c>
    </row>
    <row r="138" spans="1:10" x14ac:dyDescent="0.2">
      <c r="A138" s="8">
        <f t="shared" si="13"/>
        <v>121</v>
      </c>
      <c r="B138" s="5">
        <f t="shared" si="9"/>
        <v>42795</v>
      </c>
      <c r="C138" s="7">
        <f t="shared" si="14"/>
        <v>359848.61734402453</v>
      </c>
      <c r="D138" s="7">
        <f t="shared" si="17"/>
        <v>2578.0672581568351</v>
      </c>
      <c r="E138" s="14">
        <f t="shared" si="10"/>
        <v>0</v>
      </c>
      <c r="F138" s="7">
        <f t="shared" si="11"/>
        <v>2578.0672581568351</v>
      </c>
      <c r="G138" s="7">
        <f t="shared" si="15"/>
        <v>778.8241714367125</v>
      </c>
      <c r="H138" s="7">
        <f t="shared" si="16"/>
        <v>1799.2430867201226</v>
      </c>
      <c r="I138" s="7">
        <f t="shared" si="12"/>
        <v>359069.79317258782</v>
      </c>
      <c r="J138" s="7">
        <f>SUM($H$18:$H138)</f>
        <v>241015.9314095648</v>
      </c>
    </row>
    <row r="139" spans="1:10" x14ac:dyDescent="0.2">
      <c r="A139" s="8">
        <f t="shared" si="13"/>
        <v>122</v>
      </c>
      <c r="B139" s="5">
        <f t="shared" si="9"/>
        <v>42826</v>
      </c>
      <c r="C139" s="7">
        <f t="shared" si="14"/>
        <v>359069.79317258782</v>
      </c>
      <c r="D139" s="7">
        <f t="shared" si="17"/>
        <v>2578.0672581568351</v>
      </c>
      <c r="E139" s="14">
        <f t="shared" si="10"/>
        <v>0</v>
      </c>
      <c r="F139" s="7">
        <f t="shared" si="11"/>
        <v>2578.0672581568351</v>
      </c>
      <c r="G139" s="7">
        <f t="shared" si="15"/>
        <v>782.71829229389618</v>
      </c>
      <c r="H139" s="7">
        <f t="shared" si="16"/>
        <v>1795.3489658629389</v>
      </c>
      <c r="I139" s="7">
        <f t="shared" si="12"/>
        <v>358287.07488029392</v>
      </c>
      <c r="J139" s="7">
        <f>SUM($H$18:$H139)</f>
        <v>242811.28037542774</v>
      </c>
    </row>
    <row r="140" spans="1:10" x14ac:dyDescent="0.2">
      <c r="A140" s="8">
        <f t="shared" si="13"/>
        <v>123</v>
      </c>
      <c r="B140" s="5">
        <f t="shared" si="9"/>
        <v>42856</v>
      </c>
      <c r="C140" s="7">
        <f t="shared" si="14"/>
        <v>358287.07488029392</v>
      </c>
      <c r="D140" s="7">
        <f t="shared" si="17"/>
        <v>2578.0672581568351</v>
      </c>
      <c r="E140" s="14">
        <f t="shared" si="10"/>
        <v>0</v>
      </c>
      <c r="F140" s="7">
        <f t="shared" si="11"/>
        <v>2578.0672581568351</v>
      </c>
      <c r="G140" s="7">
        <f t="shared" si="15"/>
        <v>786.63188375536561</v>
      </c>
      <c r="H140" s="7">
        <f t="shared" si="16"/>
        <v>1791.4353744014695</v>
      </c>
      <c r="I140" s="7">
        <f t="shared" si="12"/>
        <v>357500.44299653854</v>
      </c>
      <c r="J140" s="7">
        <f>SUM($H$18:$H140)</f>
        <v>244602.71574982922</v>
      </c>
    </row>
    <row r="141" spans="1:10" x14ac:dyDescent="0.2">
      <c r="A141" s="8">
        <f t="shared" si="13"/>
        <v>124</v>
      </c>
      <c r="B141" s="5">
        <f t="shared" si="9"/>
        <v>42887</v>
      </c>
      <c r="C141" s="7">
        <f t="shared" si="14"/>
        <v>357500.44299653854</v>
      </c>
      <c r="D141" s="7">
        <f t="shared" si="17"/>
        <v>2578.0672581568351</v>
      </c>
      <c r="E141" s="14">
        <f t="shared" si="10"/>
        <v>0</v>
      </c>
      <c r="F141" s="7">
        <f t="shared" si="11"/>
        <v>2578.0672581568351</v>
      </c>
      <c r="G141" s="7">
        <f t="shared" si="15"/>
        <v>790.56504317414237</v>
      </c>
      <c r="H141" s="7">
        <f t="shared" si="16"/>
        <v>1787.5022149826927</v>
      </c>
      <c r="I141" s="7">
        <f t="shared" si="12"/>
        <v>356709.8779533644</v>
      </c>
      <c r="J141" s="7">
        <f>SUM($H$18:$H141)</f>
        <v>246390.21796481192</v>
      </c>
    </row>
    <row r="142" spans="1:10" x14ac:dyDescent="0.2">
      <c r="A142" s="8">
        <f t="shared" si="13"/>
        <v>125</v>
      </c>
      <c r="B142" s="5">
        <f t="shared" si="9"/>
        <v>42917</v>
      </c>
      <c r="C142" s="7">
        <f t="shared" si="14"/>
        <v>356709.8779533644</v>
      </c>
      <c r="D142" s="7">
        <f t="shared" si="17"/>
        <v>2578.0672581568351</v>
      </c>
      <c r="E142" s="14">
        <f t="shared" si="10"/>
        <v>0</v>
      </c>
      <c r="F142" s="7">
        <f t="shared" si="11"/>
        <v>2578.0672581568351</v>
      </c>
      <c r="G142" s="7">
        <f t="shared" si="15"/>
        <v>794.51786839001306</v>
      </c>
      <c r="H142" s="7">
        <f t="shared" si="16"/>
        <v>1783.5493897668221</v>
      </c>
      <c r="I142" s="7">
        <f t="shared" si="12"/>
        <v>355915.36008497438</v>
      </c>
      <c r="J142" s="7">
        <f>SUM($H$18:$H142)</f>
        <v>248173.76735457874</v>
      </c>
    </row>
    <row r="143" spans="1:10" x14ac:dyDescent="0.2">
      <c r="A143" s="8">
        <f t="shared" si="13"/>
        <v>126</v>
      </c>
      <c r="B143" s="5">
        <f t="shared" si="9"/>
        <v>42948</v>
      </c>
      <c r="C143" s="7">
        <f t="shared" si="14"/>
        <v>355915.36008497438</v>
      </c>
      <c r="D143" s="7">
        <f t="shared" si="17"/>
        <v>2578.0672581568351</v>
      </c>
      <c r="E143" s="14">
        <f t="shared" si="10"/>
        <v>0</v>
      </c>
      <c r="F143" s="7">
        <f t="shared" si="11"/>
        <v>2578.0672581568351</v>
      </c>
      <c r="G143" s="7">
        <f t="shared" si="15"/>
        <v>798.49045773196326</v>
      </c>
      <c r="H143" s="7">
        <f t="shared" si="16"/>
        <v>1779.5768004248719</v>
      </c>
      <c r="I143" s="7">
        <f t="shared" si="12"/>
        <v>355116.86962724244</v>
      </c>
      <c r="J143" s="7">
        <f>SUM($H$18:$H143)</f>
        <v>249953.34415500361</v>
      </c>
    </row>
    <row r="144" spans="1:10" x14ac:dyDescent="0.2">
      <c r="A144" s="8">
        <f t="shared" si="13"/>
        <v>127</v>
      </c>
      <c r="B144" s="5">
        <f t="shared" si="9"/>
        <v>42979</v>
      </c>
      <c r="C144" s="7">
        <f t="shared" si="14"/>
        <v>355116.86962724244</v>
      </c>
      <c r="D144" s="7">
        <f t="shared" si="17"/>
        <v>2578.0672581568351</v>
      </c>
      <c r="E144" s="14">
        <f t="shared" si="10"/>
        <v>0</v>
      </c>
      <c r="F144" s="7">
        <f t="shared" si="11"/>
        <v>2578.0672581568351</v>
      </c>
      <c r="G144" s="7">
        <f t="shared" si="15"/>
        <v>802.48291002062319</v>
      </c>
      <c r="H144" s="7">
        <f t="shared" si="16"/>
        <v>1775.5843481362119</v>
      </c>
      <c r="I144" s="7">
        <f t="shared" si="12"/>
        <v>354314.38671722182</v>
      </c>
      <c r="J144" s="7">
        <f>SUM($H$18:$H144)</f>
        <v>251728.92850313982</v>
      </c>
    </row>
    <row r="145" spans="1:10" x14ac:dyDescent="0.2">
      <c r="A145" s="8">
        <f t="shared" si="13"/>
        <v>128</v>
      </c>
      <c r="B145" s="5">
        <f t="shared" si="9"/>
        <v>43009</v>
      </c>
      <c r="C145" s="7">
        <f t="shared" si="14"/>
        <v>354314.38671722182</v>
      </c>
      <c r="D145" s="7">
        <f t="shared" si="17"/>
        <v>2578.0672581568351</v>
      </c>
      <c r="E145" s="14">
        <f t="shared" si="10"/>
        <v>0</v>
      </c>
      <c r="F145" s="7">
        <f t="shared" si="11"/>
        <v>2578.0672581568351</v>
      </c>
      <c r="G145" s="7">
        <f t="shared" si="15"/>
        <v>806.49532457072632</v>
      </c>
      <c r="H145" s="7">
        <f t="shared" si="16"/>
        <v>1771.5719335861088</v>
      </c>
      <c r="I145" s="7">
        <f t="shared" si="12"/>
        <v>353507.89139265107</v>
      </c>
      <c r="J145" s="7">
        <f>SUM($H$18:$H145)</f>
        <v>253500.50043672594</v>
      </c>
    </row>
    <row r="146" spans="1:10" x14ac:dyDescent="0.2">
      <c r="A146" s="8">
        <f t="shared" si="13"/>
        <v>129</v>
      </c>
      <c r="B146" s="5">
        <f t="shared" ref="B146:B209" si="18">IF(Pay_Num&lt;&gt;"",DATE(YEAR(Loan_Start),MONTH(Loan_Start)+(Pay_Num)*12/Num_Pmt_Per_Year,DAY(Loan_Start)),"")</f>
        <v>43040</v>
      </c>
      <c r="C146" s="7">
        <f t="shared" si="14"/>
        <v>353507.89139265107</v>
      </c>
      <c r="D146" s="7">
        <f t="shared" si="17"/>
        <v>2578.0672581568351</v>
      </c>
      <c r="E146" s="14">
        <f t="shared" ref="E146:E209" si="19">IF(AND(Pay_Num&lt;&gt;"",Sched_Pay+Scheduled_Extra_Payments&lt;Beg_Bal),Scheduled_Extra_Payments,IF(AND(Pay_Num&lt;&gt;"",Beg_Bal-Sched_Pay&gt;0),Beg_Bal-Sched_Pay,IF(Pay_Num&lt;&gt;"",0,"")))</f>
        <v>0</v>
      </c>
      <c r="F146" s="7">
        <f t="shared" ref="F146:F209" si="20">IF(AND(Pay_Num&lt;&gt;"",Sched_Pay+Extra_Pay&lt;Beg_Bal),Sched_Pay+Extra_Pay,IF(Pay_Num&lt;&gt;"",Beg_Bal,""))</f>
        <v>2578.0672581568351</v>
      </c>
      <c r="G146" s="7">
        <f t="shared" si="15"/>
        <v>810.52780119357976</v>
      </c>
      <c r="H146" s="7">
        <f t="shared" si="16"/>
        <v>1767.5394569632554</v>
      </c>
      <c r="I146" s="7">
        <f t="shared" ref="I146:I209" si="21">IF(AND(Pay_Num&lt;&gt;"",Sched_Pay+Extra_Pay&lt;Beg_Bal),Beg_Bal-Princ,IF(Pay_Num&lt;&gt;"",0,""))</f>
        <v>352697.36359145748</v>
      </c>
      <c r="J146" s="7">
        <f>SUM($H$18:$H146)</f>
        <v>255268.03989368919</v>
      </c>
    </row>
    <row r="147" spans="1:10" x14ac:dyDescent="0.2">
      <c r="A147" s="8">
        <f t="shared" ref="A147:A210" si="22">IF(Values_Entered,A146+1,"")</f>
        <v>130</v>
      </c>
      <c r="B147" s="5">
        <f t="shared" si="18"/>
        <v>43070</v>
      </c>
      <c r="C147" s="7">
        <f t="shared" ref="C147:C210" si="23">IF(Pay_Num&lt;&gt;"",I146,"")</f>
        <v>352697.36359145748</v>
      </c>
      <c r="D147" s="7">
        <f t="shared" si="17"/>
        <v>2578.0672581568351</v>
      </c>
      <c r="E147" s="14">
        <f t="shared" si="19"/>
        <v>0</v>
      </c>
      <c r="F147" s="7">
        <f t="shared" si="20"/>
        <v>2578.0672581568351</v>
      </c>
      <c r="G147" s="7">
        <f t="shared" ref="G147:G210" si="24">IF(Pay_Num&lt;&gt;"",Total_Pay-Int,"")</f>
        <v>814.58044019954764</v>
      </c>
      <c r="H147" s="7">
        <f t="shared" ref="H147:H210" si="25">IF(Pay_Num&lt;&gt;"",Beg_Bal*Interest_Rate/Num_Pmt_Per_Year,"")</f>
        <v>1763.4868179572875</v>
      </c>
      <c r="I147" s="7">
        <f t="shared" si="21"/>
        <v>351882.78315125796</v>
      </c>
      <c r="J147" s="7">
        <f>SUM($H$18:$H147)</f>
        <v>257031.52671164647</v>
      </c>
    </row>
    <row r="148" spans="1:10" x14ac:dyDescent="0.2">
      <c r="A148" s="8">
        <f t="shared" si="22"/>
        <v>131</v>
      </c>
      <c r="B148" s="5">
        <f t="shared" si="18"/>
        <v>43101</v>
      </c>
      <c r="C148" s="7">
        <f t="shared" si="23"/>
        <v>351882.78315125796</v>
      </c>
      <c r="D148" s="7">
        <f t="shared" ref="D148:D211" si="26">IF(Pay_Num&lt;&gt;"",Scheduled_Monthly_Payment,"")</f>
        <v>2578.0672581568351</v>
      </c>
      <c r="E148" s="14">
        <f t="shared" si="19"/>
        <v>0</v>
      </c>
      <c r="F148" s="7">
        <f t="shared" si="20"/>
        <v>2578.0672581568351</v>
      </c>
      <c r="G148" s="7">
        <f t="shared" si="24"/>
        <v>818.6533424005454</v>
      </c>
      <c r="H148" s="7">
        <f t="shared" si="25"/>
        <v>1759.4139157562897</v>
      </c>
      <c r="I148" s="7">
        <f t="shared" si="21"/>
        <v>351064.1298088574</v>
      </c>
      <c r="J148" s="7">
        <f>SUM($H$18:$H148)</f>
        <v>258790.94062740277</v>
      </c>
    </row>
    <row r="149" spans="1:10" x14ac:dyDescent="0.2">
      <c r="A149" s="8">
        <f t="shared" si="22"/>
        <v>132</v>
      </c>
      <c r="B149" s="5">
        <f t="shared" si="18"/>
        <v>43132</v>
      </c>
      <c r="C149" s="7">
        <f t="shared" si="23"/>
        <v>351064.1298088574</v>
      </c>
      <c r="D149" s="7">
        <f t="shared" si="26"/>
        <v>2578.0672581568351</v>
      </c>
      <c r="E149" s="14">
        <f t="shared" si="19"/>
        <v>0</v>
      </c>
      <c r="F149" s="7">
        <f t="shared" si="20"/>
        <v>2578.0672581568351</v>
      </c>
      <c r="G149" s="7">
        <f t="shared" si="24"/>
        <v>822.74660911254819</v>
      </c>
      <c r="H149" s="7">
        <f t="shared" si="25"/>
        <v>1755.3206490442869</v>
      </c>
      <c r="I149" s="7">
        <f t="shared" si="21"/>
        <v>350241.38319974486</v>
      </c>
      <c r="J149" s="7">
        <f>SUM($H$18:$H149)</f>
        <v>260546.26127644707</v>
      </c>
    </row>
    <row r="150" spans="1:10" x14ac:dyDescent="0.2">
      <c r="A150" s="8">
        <f t="shared" si="22"/>
        <v>133</v>
      </c>
      <c r="B150" s="5">
        <f t="shared" si="18"/>
        <v>43160</v>
      </c>
      <c r="C150" s="7">
        <f t="shared" si="23"/>
        <v>350241.38319974486</v>
      </c>
      <c r="D150" s="7">
        <f t="shared" si="26"/>
        <v>2578.0672581568351</v>
      </c>
      <c r="E150" s="14">
        <f t="shared" si="19"/>
        <v>0</v>
      </c>
      <c r="F150" s="7">
        <f t="shared" si="20"/>
        <v>2578.0672581568351</v>
      </c>
      <c r="G150" s="7">
        <f t="shared" si="24"/>
        <v>826.86034215811083</v>
      </c>
      <c r="H150" s="7">
        <f t="shared" si="25"/>
        <v>1751.2069159987243</v>
      </c>
      <c r="I150" s="7">
        <f t="shared" si="21"/>
        <v>349414.52285758674</v>
      </c>
      <c r="J150" s="7">
        <f>SUM($H$18:$H150)</f>
        <v>262297.46819244581</v>
      </c>
    </row>
    <row r="151" spans="1:10" x14ac:dyDescent="0.2">
      <c r="A151" s="8">
        <f t="shared" si="22"/>
        <v>134</v>
      </c>
      <c r="B151" s="5">
        <f t="shared" si="18"/>
        <v>43191</v>
      </c>
      <c r="C151" s="7">
        <f t="shared" si="23"/>
        <v>349414.52285758674</v>
      </c>
      <c r="D151" s="7">
        <f t="shared" si="26"/>
        <v>2578.0672581568351</v>
      </c>
      <c r="E151" s="14">
        <f t="shared" si="19"/>
        <v>0</v>
      </c>
      <c r="F151" s="7">
        <f t="shared" si="20"/>
        <v>2578.0672581568351</v>
      </c>
      <c r="G151" s="7">
        <f t="shared" si="24"/>
        <v>830.99464386890145</v>
      </c>
      <c r="H151" s="7">
        <f t="shared" si="25"/>
        <v>1747.0726142879337</v>
      </c>
      <c r="I151" s="7">
        <f t="shared" si="21"/>
        <v>348583.52821371786</v>
      </c>
      <c r="J151" s="7">
        <f>SUM($H$18:$H151)</f>
        <v>264044.54080673377</v>
      </c>
    </row>
    <row r="152" spans="1:10" x14ac:dyDescent="0.2">
      <c r="A152" s="8">
        <f t="shared" si="22"/>
        <v>135</v>
      </c>
      <c r="B152" s="5">
        <f t="shared" si="18"/>
        <v>43221</v>
      </c>
      <c r="C152" s="7">
        <f t="shared" si="23"/>
        <v>348583.52821371786</v>
      </c>
      <c r="D152" s="7">
        <f t="shared" si="26"/>
        <v>2578.0672581568351</v>
      </c>
      <c r="E152" s="14">
        <f t="shared" si="19"/>
        <v>0</v>
      </c>
      <c r="F152" s="7">
        <f t="shared" si="20"/>
        <v>2578.0672581568351</v>
      </c>
      <c r="G152" s="7">
        <f t="shared" si="24"/>
        <v>835.1496170882458</v>
      </c>
      <c r="H152" s="7">
        <f t="shared" si="25"/>
        <v>1742.9176410685893</v>
      </c>
      <c r="I152" s="7">
        <f t="shared" si="21"/>
        <v>347748.3785966296</v>
      </c>
      <c r="J152" s="7">
        <f>SUM($H$18:$H152)</f>
        <v>265787.45844780235</v>
      </c>
    </row>
    <row r="153" spans="1:10" x14ac:dyDescent="0.2">
      <c r="A153" s="8">
        <f t="shared" si="22"/>
        <v>136</v>
      </c>
      <c r="B153" s="5">
        <f t="shared" si="18"/>
        <v>43252</v>
      </c>
      <c r="C153" s="7">
        <f t="shared" si="23"/>
        <v>347748.3785966296</v>
      </c>
      <c r="D153" s="7">
        <f t="shared" si="26"/>
        <v>2578.0672581568351</v>
      </c>
      <c r="E153" s="14">
        <f t="shared" si="19"/>
        <v>0</v>
      </c>
      <c r="F153" s="7">
        <f t="shared" si="20"/>
        <v>2578.0672581568351</v>
      </c>
      <c r="G153" s="7">
        <f t="shared" si="24"/>
        <v>839.32536517368703</v>
      </c>
      <c r="H153" s="7">
        <f t="shared" si="25"/>
        <v>1738.7418929831481</v>
      </c>
      <c r="I153" s="7">
        <f t="shared" si="21"/>
        <v>346909.05323145591</v>
      </c>
      <c r="J153" s="7">
        <f>SUM($H$18:$H153)</f>
        <v>267526.20034078549</v>
      </c>
    </row>
    <row r="154" spans="1:10" x14ac:dyDescent="0.2">
      <c r="A154" s="8">
        <f t="shared" si="22"/>
        <v>137</v>
      </c>
      <c r="B154" s="5">
        <f t="shared" si="18"/>
        <v>43282</v>
      </c>
      <c r="C154" s="7">
        <f t="shared" si="23"/>
        <v>346909.05323145591</v>
      </c>
      <c r="D154" s="7">
        <f t="shared" si="26"/>
        <v>2578.0672581568351</v>
      </c>
      <c r="E154" s="14">
        <f t="shared" si="19"/>
        <v>0</v>
      </c>
      <c r="F154" s="7">
        <f t="shared" si="20"/>
        <v>2578.0672581568351</v>
      </c>
      <c r="G154" s="7">
        <f t="shared" si="24"/>
        <v>843.52199199955544</v>
      </c>
      <c r="H154" s="7">
        <f t="shared" si="25"/>
        <v>1734.5452661572797</v>
      </c>
      <c r="I154" s="7">
        <f t="shared" si="21"/>
        <v>346065.53123945638</v>
      </c>
      <c r="J154" s="7">
        <f>SUM($H$18:$H154)</f>
        <v>269260.7456069428</v>
      </c>
    </row>
    <row r="155" spans="1:10" x14ac:dyDescent="0.2">
      <c r="A155" s="8">
        <f t="shared" si="22"/>
        <v>138</v>
      </c>
      <c r="B155" s="5">
        <f t="shared" si="18"/>
        <v>43313</v>
      </c>
      <c r="C155" s="7">
        <f t="shared" si="23"/>
        <v>346065.53123945638</v>
      </c>
      <c r="D155" s="7">
        <f t="shared" si="26"/>
        <v>2578.0672581568351</v>
      </c>
      <c r="E155" s="14">
        <f t="shared" si="19"/>
        <v>0</v>
      </c>
      <c r="F155" s="7">
        <f t="shared" si="20"/>
        <v>2578.0672581568351</v>
      </c>
      <c r="G155" s="7">
        <f t="shared" si="24"/>
        <v>847.73960195955328</v>
      </c>
      <c r="H155" s="7">
        <f t="shared" si="25"/>
        <v>1730.3276561972818</v>
      </c>
      <c r="I155" s="7">
        <f t="shared" si="21"/>
        <v>345217.79163749685</v>
      </c>
      <c r="J155" s="7">
        <f>SUM($H$18:$H155)</f>
        <v>270991.0732631401</v>
      </c>
    </row>
    <row r="156" spans="1:10" x14ac:dyDescent="0.2">
      <c r="A156" s="8">
        <f t="shared" si="22"/>
        <v>139</v>
      </c>
      <c r="B156" s="5">
        <f t="shared" si="18"/>
        <v>43344</v>
      </c>
      <c r="C156" s="7">
        <f t="shared" si="23"/>
        <v>345217.79163749685</v>
      </c>
      <c r="D156" s="7">
        <f t="shared" si="26"/>
        <v>2578.0672581568351</v>
      </c>
      <c r="E156" s="14">
        <f t="shared" si="19"/>
        <v>0</v>
      </c>
      <c r="F156" s="7">
        <f t="shared" si="20"/>
        <v>2578.0672581568351</v>
      </c>
      <c r="G156" s="7">
        <f t="shared" si="24"/>
        <v>851.97829996935093</v>
      </c>
      <c r="H156" s="7">
        <f t="shared" si="25"/>
        <v>1726.0889581874842</v>
      </c>
      <c r="I156" s="7">
        <f t="shared" si="21"/>
        <v>344365.81333752751</v>
      </c>
      <c r="J156" s="7">
        <f>SUM($H$18:$H156)</f>
        <v>272717.1622213276</v>
      </c>
    </row>
    <row r="157" spans="1:10" x14ac:dyDescent="0.2">
      <c r="A157" s="8">
        <f t="shared" si="22"/>
        <v>140</v>
      </c>
      <c r="B157" s="5">
        <f t="shared" si="18"/>
        <v>43374</v>
      </c>
      <c r="C157" s="7">
        <f t="shared" si="23"/>
        <v>344365.81333752751</v>
      </c>
      <c r="D157" s="7">
        <f t="shared" si="26"/>
        <v>2578.0672581568351</v>
      </c>
      <c r="E157" s="14">
        <f t="shared" si="19"/>
        <v>0</v>
      </c>
      <c r="F157" s="7">
        <f t="shared" si="20"/>
        <v>2578.0672581568351</v>
      </c>
      <c r="G157" s="7">
        <f t="shared" si="24"/>
        <v>856.23819146919777</v>
      </c>
      <c r="H157" s="7">
        <f t="shared" si="25"/>
        <v>1721.8290666876374</v>
      </c>
      <c r="I157" s="7">
        <f t="shared" si="21"/>
        <v>343509.57514605828</v>
      </c>
      <c r="J157" s="7">
        <f>SUM($H$18:$H157)</f>
        <v>274438.99128801521</v>
      </c>
    </row>
    <row r="158" spans="1:10" x14ac:dyDescent="0.2">
      <c r="A158" s="8">
        <f t="shared" si="22"/>
        <v>141</v>
      </c>
      <c r="B158" s="5">
        <f t="shared" si="18"/>
        <v>43405</v>
      </c>
      <c r="C158" s="7">
        <f t="shared" si="23"/>
        <v>343509.57514605828</v>
      </c>
      <c r="D158" s="7">
        <f t="shared" si="26"/>
        <v>2578.0672581568351</v>
      </c>
      <c r="E158" s="14">
        <f t="shared" si="19"/>
        <v>0</v>
      </c>
      <c r="F158" s="7">
        <f t="shared" si="20"/>
        <v>2578.0672581568351</v>
      </c>
      <c r="G158" s="7">
        <f t="shared" si="24"/>
        <v>860.51938242654364</v>
      </c>
      <c r="H158" s="7">
        <f t="shared" si="25"/>
        <v>1717.5478757302915</v>
      </c>
      <c r="I158" s="7">
        <f t="shared" si="21"/>
        <v>342649.05576363177</v>
      </c>
      <c r="J158" s="7">
        <f>SUM($H$18:$H158)</f>
        <v>276156.53916374547</v>
      </c>
    </row>
    <row r="159" spans="1:10" x14ac:dyDescent="0.2">
      <c r="A159" s="8">
        <f t="shared" si="22"/>
        <v>142</v>
      </c>
      <c r="B159" s="5">
        <f t="shared" si="18"/>
        <v>43435</v>
      </c>
      <c r="C159" s="7">
        <f t="shared" si="23"/>
        <v>342649.05576363177</v>
      </c>
      <c r="D159" s="7">
        <f t="shared" si="26"/>
        <v>2578.0672581568351</v>
      </c>
      <c r="E159" s="14">
        <f t="shared" si="19"/>
        <v>0</v>
      </c>
      <c r="F159" s="7">
        <f t="shared" si="20"/>
        <v>2578.0672581568351</v>
      </c>
      <c r="G159" s="7">
        <f t="shared" si="24"/>
        <v>864.82197933867633</v>
      </c>
      <c r="H159" s="7">
        <f t="shared" si="25"/>
        <v>1713.2452788181588</v>
      </c>
      <c r="I159" s="7">
        <f t="shared" si="21"/>
        <v>341784.23378429312</v>
      </c>
      <c r="J159" s="7">
        <f>SUM($H$18:$H159)</f>
        <v>277869.78444256366</v>
      </c>
    </row>
    <row r="160" spans="1:10" x14ac:dyDescent="0.2">
      <c r="A160" s="8">
        <f t="shared" si="22"/>
        <v>143</v>
      </c>
      <c r="B160" s="5">
        <f t="shared" si="18"/>
        <v>43466</v>
      </c>
      <c r="C160" s="7">
        <f t="shared" si="23"/>
        <v>341784.23378429312</v>
      </c>
      <c r="D160" s="7">
        <f t="shared" si="26"/>
        <v>2578.0672581568351</v>
      </c>
      <c r="E160" s="14">
        <f t="shared" si="19"/>
        <v>0</v>
      </c>
      <c r="F160" s="7">
        <f t="shared" si="20"/>
        <v>2578.0672581568351</v>
      </c>
      <c r="G160" s="7">
        <f t="shared" si="24"/>
        <v>869.14608923536957</v>
      </c>
      <c r="H160" s="7">
        <f t="shared" si="25"/>
        <v>1708.9211689214656</v>
      </c>
      <c r="I160" s="7">
        <f t="shared" si="21"/>
        <v>340915.08769505774</v>
      </c>
      <c r="J160" s="7">
        <f>SUM($H$18:$H160)</f>
        <v>279578.70561148511</v>
      </c>
    </row>
    <row r="161" spans="1:10" x14ac:dyDescent="0.2">
      <c r="A161" s="8">
        <f t="shared" si="22"/>
        <v>144</v>
      </c>
      <c r="B161" s="5">
        <f t="shared" si="18"/>
        <v>43497</v>
      </c>
      <c r="C161" s="7">
        <f t="shared" si="23"/>
        <v>340915.08769505774</v>
      </c>
      <c r="D161" s="7">
        <f t="shared" si="26"/>
        <v>2578.0672581568351</v>
      </c>
      <c r="E161" s="14">
        <f t="shared" si="19"/>
        <v>0</v>
      </c>
      <c r="F161" s="7">
        <f t="shared" si="20"/>
        <v>2578.0672581568351</v>
      </c>
      <c r="G161" s="7">
        <f t="shared" si="24"/>
        <v>873.4918196815463</v>
      </c>
      <c r="H161" s="7">
        <f t="shared" si="25"/>
        <v>1704.5754384752888</v>
      </c>
      <c r="I161" s="7">
        <f t="shared" si="21"/>
        <v>340041.5958753762</v>
      </c>
      <c r="J161" s="7">
        <f>SUM($H$18:$H161)</f>
        <v>281283.28104996041</v>
      </c>
    </row>
    <row r="162" spans="1:10" x14ac:dyDescent="0.2">
      <c r="A162" s="8">
        <f t="shared" si="22"/>
        <v>145</v>
      </c>
      <c r="B162" s="5">
        <f t="shared" si="18"/>
        <v>43525</v>
      </c>
      <c r="C162" s="7">
        <f t="shared" si="23"/>
        <v>340041.5958753762</v>
      </c>
      <c r="D162" s="7">
        <f t="shared" si="26"/>
        <v>2578.0672581568351</v>
      </c>
      <c r="E162" s="14">
        <f t="shared" si="19"/>
        <v>0</v>
      </c>
      <c r="F162" s="7">
        <f t="shared" si="20"/>
        <v>2578.0672581568351</v>
      </c>
      <c r="G162" s="7">
        <f t="shared" si="24"/>
        <v>877.85927877995414</v>
      </c>
      <c r="H162" s="7">
        <f t="shared" si="25"/>
        <v>1700.207979376881</v>
      </c>
      <c r="I162" s="7">
        <f t="shared" si="21"/>
        <v>339163.73659659625</v>
      </c>
      <c r="J162" s="7">
        <f>SUM($H$18:$H162)</f>
        <v>282983.4890293373</v>
      </c>
    </row>
    <row r="163" spans="1:10" x14ac:dyDescent="0.2">
      <c r="A163" s="8">
        <f t="shared" si="22"/>
        <v>146</v>
      </c>
      <c r="B163" s="5">
        <f t="shared" si="18"/>
        <v>43556</v>
      </c>
      <c r="C163" s="7">
        <f t="shared" si="23"/>
        <v>339163.73659659625</v>
      </c>
      <c r="D163" s="7">
        <f t="shared" si="26"/>
        <v>2578.0672581568351</v>
      </c>
      <c r="E163" s="14">
        <f t="shared" si="19"/>
        <v>0</v>
      </c>
      <c r="F163" s="7">
        <f t="shared" si="20"/>
        <v>2578.0672581568351</v>
      </c>
      <c r="G163" s="7">
        <f t="shared" si="24"/>
        <v>882.24857517385385</v>
      </c>
      <c r="H163" s="7">
        <f t="shared" si="25"/>
        <v>1695.8186829829813</v>
      </c>
      <c r="I163" s="7">
        <f t="shared" si="21"/>
        <v>338281.48802142241</v>
      </c>
      <c r="J163" s="7">
        <f>SUM($H$18:$H163)</f>
        <v>284679.3077123203</v>
      </c>
    </row>
    <row r="164" spans="1:10" x14ac:dyDescent="0.2">
      <c r="A164" s="8">
        <f t="shared" si="22"/>
        <v>147</v>
      </c>
      <c r="B164" s="5">
        <f t="shared" si="18"/>
        <v>43586</v>
      </c>
      <c r="C164" s="7">
        <f t="shared" si="23"/>
        <v>338281.48802142241</v>
      </c>
      <c r="D164" s="7">
        <f t="shared" si="26"/>
        <v>2578.0672581568351</v>
      </c>
      <c r="E164" s="14">
        <f t="shared" si="19"/>
        <v>0</v>
      </c>
      <c r="F164" s="7">
        <f t="shared" si="20"/>
        <v>2578.0672581568351</v>
      </c>
      <c r="G164" s="7">
        <f t="shared" si="24"/>
        <v>886.65981804972307</v>
      </c>
      <c r="H164" s="7">
        <f t="shared" si="25"/>
        <v>1691.4074401071121</v>
      </c>
      <c r="I164" s="7">
        <f t="shared" si="21"/>
        <v>337394.82820337272</v>
      </c>
      <c r="J164" s="7">
        <f>SUM($H$18:$H164)</f>
        <v>286370.71515242744</v>
      </c>
    </row>
    <row r="165" spans="1:10" x14ac:dyDescent="0.2">
      <c r="A165" s="8">
        <f t="shared" si="22"/>
        <v>148</v>
      </c>
      <c r="B165" s="5">
        <f t="shared" si="18"/>
        <v>43617</v>
      </c>
      <c r="C165" s="7">
        <f t="shared" si="23"/>
        <v>337394.82820337272</v>
      </c>
      <c r="D165" s="7">
        <f t="shared" si="26"/>
        <v>2578.0672581568351</v>
      </c>
      <c r="E165" s="14">
        <f t="shared" si="19"/>
        <v>0</v>
      </c>
      <c r="F165" s="7">
        <f t="shared" si="20"/>
        <v>2578.0672581568351</v>
      </c>
      <c r="G165" s="7">
        <f t="shared" si="24"/>
        <v>891.09311713997158</v>
      </c>
      <c r="H165" s="7">
        <f t="shared" si="25"/>
        <v>1686.9741410168635</v>
      </c>
      <c r="I165" s="7">
        <f t="shared" si="21"/>
        <v>336503.73508623277</v>
      </c>
      <c r="J165" s="7">
        <f>SUM($H$18:$H165)</f>
        <v>288057.68929344427</v>
      </c>
    </row>
    <row r="166" spans="1:10" x14ac:dyDescent="0.2">
      <c r="A166" s="8">
        <f t="shared" si="22"/>
        <v>149</v>
      </c>
      <c r="B166" s="5">
        <f t="shared" si="18"/>
        <v>43647</v>
      </c>
      <c r="C166" s="7">
        <f t="shared" si="23"/>
        <v>336503.73508623277</v>
      </c>
      <c r="D166" s="7">
        <f t="shared" si="26"/>
        <v>2578.0672581568351</v>
      </c>
      <c r="E166" s="14">
        <f t="shared" si="19"/>
        <v>0</v>
      </c>
      <c r="F166" s="7">
        <f t="shared" si="20"/>
        <v>2578.0672581568351</v>
      </c>
      <c r="G166" s="7">
        <f t="shared" si="24"/>
        <v>895.54858272567139</v>
      </c>
      <c r="H166" s="7">
        <f t="shared" si="25"/>
        <v>1682.5186754311637</v>
      </c>
      <c r="I166" s="7">
        <f t="shared" si="21"/>
        <v>335608.18650350708</v>
      </c>
      <c r="J166" s="7">
        <f>SUM($H$18:$H166)</f>
        <v>289740.20796887542</v>
      </c>
    </row>
    <row r="167" spans="1:10" x14ac:dyDescent="0.2">
      <c r="A167" s="8">
        <f t="shared" si="22"/>
        <v>150</v>
      </c>
      <c r="B167" s="5">
        <f t="shared" si="18"/>
        <v>43678</v>
      </c>
      <c r="C167" s="7">
        <f t="shared" si="23"/>
        <v>335608.18650350708</v>
      </c>
      <c r="D167" s="7">
        <f t="shared" si="26"/>
        <v>2578.0672581568351</v>
      </c>
      <c r="E167" s="14">
        <f t="shared" si="19"/>
        <v>0</v>
      </c>
      <c r="F167" s="7">
        <f t="shared" si="20"/>
        <v>2578.0672581568351</v>
      </c>
      <c r="G167" s="7">
        <f t="shared" si="24"/>
        <v>900.02632563929978</v>
      </c>
      <c r="H167" s="7">
        <f t="shared" si="25"/>
        <v>1678.0409325175353</v>
      </c>
      <c r="I167" s="7">
        <f t="shared" si="21"/>
        <v>334708.1601778678</v>
      </c>
      <c r="J167" s="7">
        <f>SUM($H$18:$H167)</f>
        <v>291418.24890139297</v>
      </c>
    </row>
    <row r="168" spans="1:10" x14ac:dyDescent="0.2">
      <c r="A168" s="8">
        <f t="shared" si="22"/>
        <v>151</v>
      </c>
      <c r="B168" s="5">
        <f t="shared" si="18"/>
        <v>43709</v>
      </c>
      <c r="C168" s="7">
        <f t="shared" si="23"/>
        <v>334708.1601778678</v>
      </c>
      <c r="D168" s="7">
        <f t="shared" si="26"/>
        <v>2578.0672581568351</v>
      </c>
      <c r="E168" s="14">
        <f t="shared" si="19"/>
        <v>0</v>
      </c>
      <c r="F168" s="7">
        <f t="shared" si="20"/>
        <v>2578.0672581568351</v>
      </c>
      <c r="G168" s="7">
        <f t="shared" si="24"/>
        <v>904.5264572674962</v>
      </c>
      <c r="H168" s="7">
        <f t="shared" si="25"/>
        <v>1673.5408008893389</v>
      </c>
      <c r="I168" s="7">
        <f t="shared" si="21"/>
        <v>333803.63372060028</v>
      </c>
      <c r="J168" s="7">
        <f>SUM($H$18:$H168)</f>
        <v>293091.78970228229</v>
      </c>
    </row>
    <row r="169" spans="1:10" x14ac:dyDescent="0.2">
      <c r="A169" s="8">
        <f t="shared" si="22"/>
        <v>152</v>
      </c>
      <c r="B169" s="5">
        <f t="shared" si="18"/>
        <v>43739</v>
      </c>
      <c r="C169" s="7">
        <f t="shared" si="23"/>
        <v>333803.63372060028</v>
      </c>
      <c r="D169" s="7">
        <f t="shared" si="26"/>
        <v>2578.0672581568351</v>
      </c>
      <c r="E169" s="14">
        <f t="shared" si="19"/>
        <v>0</v>
      </c>
      <c r="F169" s="7">
        <f t="shared" si="20"/>
        <v>2578.0672581568351</v>
      </c>
      <c r="G169" s="7">
        <f t="shared" si="24"/>
        <v>909.04908955383394</v>
      </c>
      <c r="H169" s="7">
        <f t="shared" si="25"/>
        <v>1669.0181686030012</v>
      </c>
      <c r="I169" s="7">
        <f t="shared" si="21"/>
        <v>332894.58463104645</v>
      </c>
      <c r="J169" s="7">
        <f>SUM($H$18:$H169)</f>
        <v>294760.8078708853</v>
      </c>
    </row>
    <row r="170" spans="1:10" x14ac:dyDescent="0.2">
      <c r="A170" s="8">
        <f t="shared" si="22"/>
        <v>153</v>
      </c>
      <c r="B170" s="5">
        <f t="shared" si="18"/>
        <v>43770</v>
      </c>
      <c r="C170" s="7">
        <f t="shared" si="23"/>
        <v>332894.58463104645</v>
      </c>
      <c r="D170" s="7">
        <f t="shared" si="26"/>
        <v>2578.0672581568351</v>
      </c>
      <c r="E170" s="14">
        <f t="shared" si="19"/>
        <v>0</v>
      </c>
      <c r="F170" s="7">
        <f t="shared" si="20"/>
        <v>2578.0672581568351</v>
      </c>
      <c r="G170" s="7">
        <f t="shared" si="24"/>
        <v>913.59433500160299</v>
      </c>
      <c r="H170" s="7">
        <f t="shared" si="25"/>
        <v>1664.4729231552321</v>
      </c>
      <c r="I170" s="7">
        <f t="shared" si="21"/>
        <v>331980.99029604485</v>
      </c>
      <c r="J170" s="7">
        <f>SUM($H$18:$H170)</f>
        <v>296425.28079404053</v>
      </c>
    </row>
    <row r="171" spans="1:10" x14ac:dyDescent="0.2">
      <c r="A171" s="8">
        <f t="shared" si="22"/>
        <v>154</v>
      </c>
      <c r="B171" s="5">
        <f t="shared" si="18"/>
        <v>43800</v>
      </c>
      <c r="C171" s="7">
        <f t="shared" si="23"/>
        <v>331980.99029604485</v>
      </c>
      <c r="D171" s="7">
        <f t="shared" si="26"/>
        <v>2578.0672581568351</v>
      </c>
      <c r="E171" s="14">
        <f t="shared" si="19"/>
        <v>0</v>
      </c>
      <c r="F171" s="7">
        <f t="shared" si="20"/>
        <v>2578.0672581568351</v>
      </c>
      <c r="G171" s="7">
        <f t="shared" si="24"/>
        <v>918.1623066766108</v>
      </c>
      <c r="H171" s="7">
        <f t="shared" si="25"/>
        <v>1659.9049514802243</v>
      </c>
      <c r="I171" s="7">
        <f t="shared" si="21"/>
        <v>331062.82798936823</v>
      </c>
      <c r="J171" s="7">
        <f>SUM($H$18:$H171)</f>
        <v>298085.18574552075</v>
      </c>
    </row>
    <row r="172" spans="1:10" x14ac:dyDescent="0.2">
      <c r="A172" s="8">
        <f t="shared" si="22"/>
        <v>155</v>
      </c>
      <c r="B172" s="5">
        <f t="shared" si="18"/>
        <v>43831</v>
      </c>
      <c r="C172" s="7">
        <f t="shared" si="23"/>
        <v>331062.82798936823</v>
      </c>
      <c r="D172" s="7">
        <f t="shared" si="26"/>
        <v>2578.0672581568351</v>
      </c>
      <c r="E172" s="14">
        <f t="shared" si="19"/>
        <v>0</v>
      </c>
      <c r="F172" s="7">
        <f t="shared" si="20"/>
        <v>2578.0672581568351</v>
      </c>
      <c r="G172" s="7">
        <f t="shared" si="24"/>
        <v>922.753118209994</v>
      </c>
      <c r="H172" s="7">
        <f t="shared" si="25"/>
        <v>1655.3141399468411</v>
      </c>
      <c r="I172" s="7">
        <f t="shared" si="21"/>
        <v>330140.07487115823</v>
      </c>
      <c r="J172" s="7">
        <f>SUM($H$18:$H172)</f>
        <v>299740.49988546758</v>
      </c>
    </row>
    <row r="173" spans="1:10" x14ac:dyDescent="0.2">
      <c r="A173" s="8">
        <f t="shared" si="22"/>
        <v>156</v>
      </c>
      <c r="B173" s="5">
        <f t="shared" si="18"/>
        <v>43862</v>
      </c>
      <c r="C173" s="7">
        <f t="shared" si="23"/>
        <v>330140.07487115823</v>
      </c>
      <c r="D173" s="7">
        <f t="shared" si="26"/>
        <v>2578.0672581568351</v>
      </c>
      <c r="E173" s="14">
        <f t="shared" si="19"/>
        <v>0</v>
      </c>
      <c r="F173" s="7">
        <f t="shared" si="20"/>
        <v>2578.0672581568351</v>
      </c>
      <c r="G173" s="7">
        <f t="shared" si="24"/>
        <v>927.3668838010442</v>
      </c>
      <c r="H173" s="7">
        <f t="shared" si="25"/>
        <v>1650.7003743557909</v>
      </c>
      <c r="I173" s="7">
        <f t="shared" si="21"/>
        <v>329212.70798735716</v>
      </c>
      <c r="J173" s="7">
        <f>SUM($H$18:$H173)</f>
        <v>301391.20025982335</v>
      </c>
    </row>
    <row r="174" spans="1:10" x14ac:dyDescent="0.2">
      <c r="A174" s="8">
        <f t="shared" si="22"/>
        <v>157</v>
      </c>
      <c r="B174" s="5">
        <f t="shared" si="18"/>
        <v>43891</v>
      </c>
      <c r="C174" s="7">
        <f t="shared" si="23"/>
        <v>329212.70798735716</v>
      </c>
      <c r="D174" s="7">
        <f t="shared" si="26"/>
        <v>2578.0672581568351</v>
      </c>
      <c r="E174" s="14">
        <f t="shared" si="19"/>
        <v>0</v>
      </c>
      <c r="F174" s="7">
        <f t="shared" si="20"/>
        <v>2578.0672581568351</v>
      </c>
      <c r="G174" s="7">
        <f t="shared" si="24"/>
        <v>932.00371822004945</v>
      </c>
      <c r="H174" s="7">
        <f t="shared" si="25"/>
        <v>1646.0635399367857</v>
      </c>
      <c r="I174" s="7">
        <f t="shared" si="21"/>
        <v>328280.70426913712</v>
      </c>
      <c r="J174" s="7">
        <f>SUM($H$18:$H174)</f>
        <v>303037.26379976014</v>
      </c>
    </row>
    <row r="175" spans="1:10" x14ac:dyDescent="0.2">
      <c r="A175" s="8">
        <f t="shared" si="22"/>
        <v>158</v>
      </c>
      <c r="B175" s="5">
        <f t="shared" si="18"/>
        <v>43922</v>
      </c>
      <c r="C175" s="7">
        <f t="shared" si="23"/>
        <v>328280.70426913712</v>
      </c>
      <c r="D175" s="7">
        <f t="shared" si="26"/>
        <v>2578.0672581568351</v>
      </c>
      <c r="E175" s="14">
        <f t="shared" si="19"/>
        <v>0</v>
      </c>
      <c r="F175" s="7">
        <f t="shared" si="20"/>
        <v>2578.0672581568351</v>
      </c>
      <c r="G175" s="7">
        <f t="shared" si="24"/>
        <v>936.66373681114965</v>
      </c>
      <c r="H175" s="7">
        <f t="shared" si="25"/>
        <v>1641.4035213456855</v>
      </c>
      <c r="I175" s="7">
        <f t="shared" si="21"/>
        <v>327344.04053232598</v>
      </c>
      <c r="J175" s="7">
        <f>SUM($H$18:$H175)</f>
        <v>304678.66732110584</v>
      </c>
    </row>
    <row r="176" spans="1:10" x14ac:dyDescent="0.2">
      <c r="A176" s="8">
        <f t="shared" si="22"/>
        <v>159</v>
      </c>
      <c r="B176" s="5">
        <f t="shared" si="18"/>
        <v>43952</v>
      </c>
      <c r="C176" s="7">
        <f t="shared" si="23"/>
        <v>327344.04053232598</v>
      </c>
      <c r="D176" s="7">
        <f t="shared" si="26"/>
        <v>2578.0672581568351</v>
      </c>
      <c r="E176" s="14">
        <f t="shared" si="19"/>
        <v>0</v>
      </c>
      <c r="F176" s="7">
        <f t="shared" si="20"/>
        <v>2578.0672581568351</v>
      </c>
      <c r="G176" s="7">
        <f t="shared" si="24"/>
        <v>941.34705549520527</v>
      </c>
      <c r="H176" s="7">
        <f t="shared" si="25"/>
        <v>1636.7202026616299</v>
      </c>
      <c r="I176" s="7">
        <f t="shared" si="21"/>
        <v>326402.69347683078</v>
      </c>
      <c r="J176" s="7">
        <f>SUM($H$18:$H176)</f>
        <v>306315.38752376748</v>
      </c>
    </row>
    <row r="177" spans="1:10" x14ac:dyDescent="0.2">
      <c r="A177" s="8">
        <f t="shared" si="22"/>
        <v>160</v>
      </c>
      <c r="B177" s="5">
        <f t="shared" si="18"/>
        <v>43983</v>
      </c>
      <c r="C177" s="7">
        <f t="shared" si="23"/>
        <v>326402.69347683078</v>
      </c>
      <c r="D177" s="7">
        <f t="shared" si="26"/>
        <v>2578.0672581568351</v>
      </c>
      <c r="E177" s="14">
        <f t="shared" si="19"/>
        <v>0</v>
      </c>
      <c r="F177" s="7">
        <f t="shared" si="20"/>
        <v>2578.0672581568351</v>
      </c>
      <c r="G177" s="7">
        <f t="shared" si="24"/>
        <v>946.05379077268117</v>
      </c>
      <c r="H177" s="7">
        <f t="shared" si="25"/>
        <v>1632.013467384154</v>
      </c>
      <c r="I177" s="7">
        <f t="shared" si="21"/>
        <v>325456.6396860581</v>
      </c>
      <c r="J177" s="7">
        <f>SUM($H$18:$H177)</f>
        <v>307947.40099115163</v>
      </c>
    </row>
    <row r="178" spans="1:10" x14ac:dyDescent="0.2">
      <c r="A178" s="8">
        <f t="shared" si="22"/>
        <v>161</v>
      </c>
      <c r="B178" s="5">
        <f t="shared" si="18"/>
        <v>44013</v>
      </c>
      <c r="C178" s="7">
        <f t="shared" si="23"/>
        <v>325456.6396860581</v>
      </c>
      <c r="D178" s="7">
        <f t="shared" si="26"/>
        <v>2578.0672581568351</v>
      </c>
      <c r="E178" s="14">
        <f t="shared" si="19"/>
        <v>0</v>
      </c>
      <c r="F178" s="7">
        <f t="shared" si="20"/>
        <v>2578.0672581568351</v>
      </c>
      <c r="G178" s="7">
        <f t="shared" si="24"/>
        <v>950.78405972654468</v>
      </c>
      <c r="H178" s="7">
        <f t="shared" si="25"/>
        <v>1627.2831984302904</v>
      </c>
      <c r="I178" s="7">
        <f t="shared" si="21"/>
        <v>324505.85562633158</v>
      </c>
      <c r="J178" s="7">
        <f>SUM($H$18:$H178)</f>
        <v>309574.68418958195</v>
      </c>
    </row>
    <row r="179" spans="1:10" x14ac:dyDescent="0.2">
      <c r="A179" s="8">
        <f t="shared" si="22"/>
        <v>162</v>
      </c>
      <c r="B179" s="5">
        <f t="shared" si="18"/>
        <v>44044</v>
      </c>
      <c r="C179" s="7">
        <f t="shared" si="23"/>
        <v>324505.85562633158</v>
      </c>
      <c r="D179" s="7">
        <f t="shared" si="26"/>
        <v>2578.0672581568351</v>
      </c>
      <c r="E179" s="14">
        <f t="shared" si="19"/>
        <v>0</v>
      </c>
      <c r="F179" s="7">
        <f t="shared" si="20"/>
        <v>2578.0672581568351</v>
      </c>
      <c r="G179" s="7">
        <f t="shared" si="24"/>
        <v>955.53798002517738</v>
      </c>
      <c r="H179" s="7">
        <f t="shared" si="25"/>
        <v>1622.5292781316577</v>
      </c>
      <c r="I179" s="7">
        <f t="shared" si="21"/>
        <v>323550.31764630642</v>
      </c>
      <c r="J179" s="7">
        <f>SUM($H$18:$H179)</f>
        <v>311197.21346771362</v>
      </c>
    </row>
    <row r="180" spans="1:10" x14ac:dyDescent="0.2">
      <c r="A180" s="8">
        <f t="shared" si="22"/>
        <v>163</v>
      </c>
      <c r="B180" s="5">
        <f t="shared" si="18"/>
        <v>44075</v>
      </c>
      <c r="C180" s="7">
        <f t="shared" si="23"/>
        <v>323550.31764630642</v>
      </c>
      <c r="D180" s="7">
        <f t="shared" si="26"/>
        <v>2578.0672581568351</v>
      </c>
      <c r="E180" s="14">
        <f t="shared" si="19"/>
        <v>0</v>
      </c>
      <c r="F180" s="7">
        <f t="shared" si="20"/>
        <v>2578.0672581568351</v>
      </c>
      <c r="G180" s="7">
        <f t="shared" si="24"/>
        <v>960.31566992530315</v>
      </c>
      <c r="H180" s="7">
        <f t="shared" si="25"/>
        <v>1617.751588231532</v>
      </c>
      <c r="I180" s="7">
        <f t="shared" si="21"/>
        <v>322590.00197638111</v>
      </c>
      <c r="J180" s="7">
        <f>SUM($H$18:$H180)</f>
        <v>312814.96505594515</v>
      </c>
    </row>
    <row r="181" spans="1:10" x14ac:dyDescent="0.2">
      <c r="A181" s="8">
        <f t="shared" si="22"/>
        <v>164</v>
      </c>
      <c r="B181" s="5">
        <f t="shared" si="18"/>
        <v>44105</v>
      </c>
      <c r="C181" s="7">
        <f t="shared" si="23"/>
        <v>322590.00197638111</v>
      </c>
      <c r="D181" s="7">
        <f t="shared" si="26"/>
        <v>2578.0672581568351</v>
      </c>
      <c r="E181" s="14">
        <f t="shared" si="19"/>
        <v>0</v>
      </c>
      <c r="F181" s="7">
        <f t="shared" si="20"/>
        <v>2578.0672581568351</v>
      </c>
      <c r="G181" s="7">
        <f t="shared" si="24"/>
        <v>965.11724827492958</v>
      </c>
      <c r="H181" s="7">
        <f t="shared" si="25"/>
        <v>1612.9500098819055</v>
      </c>
      <c r="I181" s="7">
        <f t="shared" si="21"/>
        <v>321624.8847281062</v>
      </c>
      <c r="J181" s="7">
        <f>SUM($H$18:$H181)</f>
        <v>314427.91506582708</v>
      </c>
    </row>
    <row r="182" spans="1:10" x14ac:dyDescent="0.2">
      <c r="A182" s="8">
        <f t="shared" si="22"/>
        <v>165</v>
      </c>
      <c r="B182" s="5">
        <f t="shared" si="18"/>
        <v>44136</v>
      </c>
      <c r="C182" s="7">
        <f t="shared" si="23"/>
        <v>321624.8847281062</v>
      </c>
      <c r="D182" s="7">
        <f t="shared" si="26"/>
        <v>2578.0672581568351</v>
      </c>
      <c r="E182" s="14">
        <f t="shared" si="19"/>
        <v>0</v>
      </c>
      <c r="F182" s="7">
        <f t="shared" si="20"/>
        <v>2578.0672581568351</v>
      </c>
      <c r="G182" s="7">
        <f t="shared" si="24"/>
        <v>969.94283451630417</v>
      </c>
      <c r="H182" s="7">
        <f t="shared" si="25"/>
        <v>1608.1244236405309</v>
      </c>
      <c r="I182" s="7">
        <f t="shared" si="21"/>
        <v>320654.94189358992</v>
      </c>
      <c r="J182" s="7">
        <f>SUM($H$18:$H182)</f>
        <v>316036.03948946763</v>
      </c>
    </row>
    <row r="183" spans="1:10" x14ac:dyDescent="0.2">
      <c r="A183" s="8">
        <f t="shared" si="22"/>
        <v>166</v>
      </c>
      <c r="B183" s="5">
        <f t="shared" si="18"/>
        <v>44166</v>
      </c>
      <c r="C183" s="7">
        <f t="shared" si="23"/>
        <v>320654.94189358992</v>
      </c>
      <c r="D183" s="7">
        <f t="shared" si="26"/>
        <v>2578.0672581568351</v>
      </c>
      <c r="E183" s="14">
        <f t="shared" si="19"/>
        <v>0</v>
      </c>
      <c r="F183" s="7">
        <f t="shared" si="20"/>
        <v>2578.0672581568351</v>
      </c>
      <c r="G183" s="7">
        <f t="shared" si="24"/>
        <v>974.79254868888552</v>
      </c>
      <c r="H183" s="7">
        <f t="shared" si="25"/>
        <v>1603.2747094679496</v>
      </c>
      <c r="I183" s="7">
        <f t="shared" si="21"/>
        <v>319680.14934490103</v>
      </c>
      <c r="J183" s="7">
        <f>SUM($H$18:$H183)</f>
        <v>317639.31419893558</v>
      </c>
    </row>
    <row r="184" spans="1:10" x14ac:dyDescent="0.2">
      <c r="A184" s="8">
        <f t="shared" si="22"/>
        <v>167</v>
      </c>
      <c r="B184" s="5">
        <f t="shared" si="18"/>
        <v>44197</v>
      </c>
      <c r="C184" s="7">
        <f t="shared" si="23"/>
        <v>319680.14934490103</v>
      </c>
      <c r="D184" s="7">
        <f t="shared" si="26"/>
        <v>2578.0672581568351</v>
      </c>
      <c r="E184" s="14">
        <f t="shared" si="19"/>
        <v>0</v>
      </c>
      <c r="F184" s="7">
        <f t="shared" si="20"/>
        <v>2578.0672581568351</v>
      </c>
      <c r="G184" s="7">
        <f t="shared" si="24"/>
        <v>979.66651143233025</v>
      </c>
      <c r="H184" s="7">
        <f t="shared" si="25"/>
        <v>1598.4007467245049</v>
      </c>
      <c r="I184" s="7">
        <f t="shared" si="21"/>
        <v>318700.4828334687</v>
      </c>
      <c r="J184" s="7">
        <f>SUM($H$18:$H184)</f>
        <v>319237.71494566009</v>
      </c>
    </row>
    <row r="185" spans="1:10" x14ac:dyDescent="0.2">
      <c r="A185" s="8">
        <f t="shared" si="22"/>
        <v>168</v>
      </c>
      <c r="B185" s="5">
        <f t="shared" si="18"/>
        <v>44228</v>
      </c>
      <c r="C185" s="7">
        <f t="shared" si="23"/>
        <v>318700.4828334687</v>
      </c>
      <c r="D185" s="7">
        <f t="shared" si="26"/>
        <v>2578.0672581568351</v>
      </c>
      <c r="E185" s="14">
        <f t="shared" si="19"/>
        <v>0</v>
      </c>
      <c r="F185" s="7">
        <f t="shared" si="20"/>
        <v>2578.0672581568351</v>
      </c>
      <c r="G185" s="7">
        <f t="shared" si="24"/>
        <v>984.56484398949146</v>
      </c>
      <c r="H185" s="7">
        <f t="shared" si="25"/>
        <v>1593.5024141673437</v>
      </c>
      <c r="I185" s="7">
        <f t="shared" si="21"/>
        <v>317715.9179894792</v>
      </c>
      <c r="J185" s="7">
        <f>SUM($H$18:$H185)</f>
        <v>320831.21735982742</v>
      </c>
    </row>
    <row r="186" spans="1:10" x14ac:dyDescent="0.2">
      <c r="A186" s="8">
        <f t="shared" si="22"/>
        <v>169</v>
      </c>
      <c r="B186" s="5">
        <f t="shared" si="18"/>
        <v>44256</v>
      </c>
      <c r="C186" s="7">
        <f t="shared" si="23"/>
        <v>317715.9179894792</v>
      </c>
      <c r="D186" s="7">
        <f t="shared" si="26"/>
        <v>2578.0672581568351</v>
      </c>
      <c r="E186" s="14">
        <f t="shared" si="19"/>
        <v>0</v>
      </c>
      <c r="F186" s="7">
        <f t="shared" si="20"/>
        <v>2578.0672581568351</v>
      </c>
      <c r="G186" s="7">
        <f t="shared" si="24"/>
        <v>989.48766820943911</v>
      </c>
      <c r="H186" s="7">
        <f t="shared" si="25"/>
        <v>1588.579589947396</v>
      </c>
      <c r="I186" s="7">
        <f t="shared" si="21"/>
        <v>316726.43032126979</v>
      </c>
      <c r="J186" s="7">
        <f>SUM($H$18:$H186)</f>
        <v>322419.79694977484</v>
      </c>
    </row>
    <row r="187" spans="1:10" x14ac:dyDescent="0.2">
      <c r="A187" s="8">
        <f t="shared" si="22"/>
        <v>170</v>
      </c>
      <c r="B187" s="5">
        <f t="shared" si="18"/>
        <v>44287</v>
      </c>
      <c r="C187" s="7">
        <f t="shared" si="23"/>
        <v>316726.43032126979</v>
      </c>
      <c r="D187" s="7">
        <f t="shared" si="26"/>
        <v>2578.0672581568351</v>
      </c>
      <c r="E187" s="14">
        <f t="shared" si="19"/>
        <v>0</v>
      </c>
      <c r="F187" s="7">
        <f t="shared" si="20"/>
        <v>2578.0672581568351</v>
      </c>
      <c r="G187" s="7">
        <f t="shared" si="24"/>
        <v>994.43510655048613</v>
      </c>
      <c r="H187" s="7">
        <f t="shared" si="25"/>
        <v>1583.632151606349</v>
      </c>
      <c r="I187" s="7">
        <f t="shared" si="21"/>
        <v>315731.99521471933</v>
      </c>
      <c r="J187" s="7">
        <f>SUM($H$18:$H187)</f>
        <v>324003.42910138122</v>
      </c>
    </row>
    <row r="188" spans="1:10" x14ac:dyDescent="0.2">
      <c r="A188" s="8">
        <f t="shared" si="22"/>
        <v>171</v>
      </c>
      <c r="B188" s="5">
        <f t="shared" si="18"/>
        <v>44317</v>
      </c>
      <c r="C188" s="7">
        <f t="shared" si="23"/>
        <v>315731.99521471933</v>
      </c>
      <c r="D188" s="7">
        <f t="shared" si="26"/>
        <v>2578.0672581568351</v>
      </c>
      <c r="E188" s="14">
        <f t="shared" si="19"/>
        <v>0</v>
      </c>
      <c r="F188" s="7">
        <f t="shared" si="20"/>
        <v>2578.0672581568351</v>
      </c>
      <c r="G188" s="7">
        <f t="shared" si="24"/>
        <v>999.40728208323867</v>
      </c>
      <c r="H188" s="7">
        <f t="shared" si="25"/>
        <v>1578.6599760735965</v>
      </c>
      <c r="I188" s="7">
        <f t="shared" si="21"/>
        <v>314732.58793263609</v>
      </c>
      <c r="J188" s="7">
        <f>SUM($H$18:$H188)</f>
        <v>325582.08907745482</v>
      </c>
    </row>
    <row r="189" spans="1:10" x14ac:dyDescent="0.2">
      <c r="A189" s="8">
        <f t="shared" si="22"/>
        <v>172</v>
      </c>
      <c r="B189" s="5">
        <f t="shared" si="18"/>
        <v>44348</v>
      </c>
      <c r="C189" s="7">
        <f t="shared" si="23"/>
        <v>314732.58793263609</v>
      </c>
      <c r="D189" s="7">
        <f t="shared" si="26"/>
        <v>2578.0672581568351</v>
      </c>
      <c r="E189" s="14">
        <f t="shared" si="19"/>
        <v>0</v>
      </c>
      <c r="F189" s="7">
        <f t="shared" si="20"/>
        <v>2578.0672581568351</v>
      </c>
      <c r="G189" s="7">
        <f t="shared" si="24"/>
        <v>1004.4043184936547</v>
      </c>
      <c r="H189" s="7">
        <f t="shared" si="25"/>
        <v>1573.6629396631804</v>
      </c>
      <c r="I189" s="7">
        <f t="shared" si="21"/>
        <v>313728.18361414241</v>
      </c>
      <c r="J189" s="7">
        <f>SUM($H$18:$H189)</f>
        <v>327155.75201711798</v>
      </c>
    </row>
    <row r="190" spans="1:10" x14ac:dyDescent="0.2">
      <c r="A190" s="8">
        <f t="shared" si="22"/>
        <v>173</v>
      </c>
      <c r="B190" s="5">
        <f t="shared" si="18"/>
        <v>44378</v>
      </c>
      <c r="C190" s="7">
        <f t="shared" si="23"/>
        <v>313728.18361414241</v>
      </c>
      <c r="D190" s="7">
        <f t="shared" si="26"/>
        <v>2578.0672581568351</v>
      </c>
      <c r="E190" s="14">
        <f t="shared" si="19"/>
        <v>0</v>
      </c>
      <c r="F190" s="7">
        <f t="shared" si="20"/>
        <v>2578.0672581568351</v>
      </c>
      <c r="G190" s="7">
        <f t="shared" si="24"/>
        <v>1009.426340086123</v>
      </c>
      <c r="H190" s="7">
        <f t="shared" si="25"/>
        <v>1568.6409180707121</v>
      </c>
      <c r="I190" s="7">
        <f t="shared" si="21"/>
        <v>312718.75727405632</v>
      </c>
      <c r="J190" s="7">
        <f>SUM($H$18:$H190)</f>
        <v>328724.39293518866</v>
      </c>
    </row>
    <row r="191" spans="1:10" x14ac:dyDescent="0.2">
      <c r="A191" s="8">
        <f t="shared" si="22"/>
        <v>174</v>
      </c>
      <c r="B191" s="5">
        <f t="shared" si="18"/>
        <v>44409</v>
      </c>
      <c r="C191" s="7">
        <f t="shared" si="23"/>
        <v>312718.75727405632</v>
      </c>
      <c r="D191" s="7">
        <f t="shared" si="26"/>
        <v>2578.0672581568351</v>
      </c>
      <c r="E191" s="14">
        <f t="shared" si="19"/>
        <v>0</v>
      </c>
      <c r="F191" s="7">
        <f t="shared" si="20"/>
        <v>2578.0672581568351</v>
      </c>
      <c r="G191" s="7">
        <f t="shared" si="24"/>
        <v>1014.4734717865538</v>
      </c>
      <c r="H191" s="7">
        <f t="shared" si="25"/>
        <v>1563.5937863702814</v>
      </c>
      <c r="I191" s="7">
        <f t="shared" si="21"/>
        <v>311704.28380226978</v>
      </c>
      <c r="J191" s="7">
        <f>SUM($H$18:$H191)</f>
        <v>330287.98672155896</v>
      </c>
    </row>
    <row r="192" spans="1:10" x14ac:dyDescent="0.2">
      <c r="A192" s="8">
        <f t="shared" si="22"/>
        <v>175</v>
      </c>
      <c r="B192" s="5">
        <f t="shared" si="18"/>
        <v>44440</v>
      </c>
      <c r="C192" s="7">
        <f t="shared" si="23"/>
        <v>311704.28380226978</v>
      </c>
      <c r="D192" s="7">
        <f t="shared" si="26"/>
        <v>2578.0672581568351</v>
      </c>
      <c r="E192" s="14">
        <f t="shared" si="19"/>
        <v>0</v>
      </c>
      <c r="F192" s="7">
        <f t="shared" si="20"/>
        <v>2578.0672581568351</v>
      </c>
      <c r="G192" s="7">
        <f t="shared" si="24"/>
        <v>1019.5458391454861</v>
      </c>
      <c r="H192" s="7">
        <f t="shared" si="25"/>
        <v>1558.5214190113491</v>
      </c>
      <c r="I192" s="7">
        <f t="shared" si="21"/>
        <v>310684.73796312429</v>
      </c>
      <c r="J192" s="7">
        <f>SUM($H$18:$H192)</f>
        <v>331846.50814057031</v>
      </c>
    </row>
    <row r="193" spans="1:10" x14ac:dyDescent="0.2">
      <c r="A193" s="8">
        <f t="shared" si="22"/>
        <v>176</v>
      </c>
      <c r="B193" s="5">
        <f t="shared" si="18"/>
        <v>44470</v>
      </c>
      <c r="C193" s="7">
        <f t="shared" si="23"/>
        <v>310684.73796312429</v>
      </c>
      <c r="D193" s="7">
        <f t="shared" si="26"/>
        <v>2578.0672581568351</v>
      </c>
      <c r="E193" s="14">
        <f t="shared" si="19"/>
        <v>0</v>
      </c>
      <c r="F193" s="7">
        <f t="shared" si="20"/>
        <v>2578.0672581568351</v>
      </c>
      <c r="G193" s="7">
        <f t="shared" si="24"/>
        <v>1024.6435683412137</v>
      </c>
      <c r="H193" s="7">
        <f t="shared" si="25"/>
        <v>1553.4236898156214</v>
      </c>
      <c r="I193" s="7">
        <f t="shared" si="21"/>
        <v>309660.09439478308</v>
      </c>
      <c r="J193" s="7">
        <f>SUM($H$18:$H193)</f>
        <v>333399.93183038593</v>
      </c>
    </row>
    <row r="194" spans="1:10" x14ac:dyDescent="0.2">
      <c r="A194" s="8">
        <f t="shared" si="22"/>
        <v>177</v>
      </c>
      <c r="B194" s="5">
        <f t="shared" si="18"/>
        <v>44501</v>
      </c>
      <c r="C194" s="7">
        <f t="shared" si="23"/>
        <v>309660.09439478308</v>
      </c>
      <c r="D194" s="7">
        <f t="shared" si="26"/>
        <v>2578.0672581568351</v>
      </c>
      <c r="E194" s="14">
        <f t="shared" si="19"/>
        <v>0</v>
      </c>
      <c r="F194" s="7">
        <f t="shared" si="20"/>
        <v>2578.0672581568351</v>
      </c>
      <c r="G194" s="7">
        <f t="shared" si="24"/>
        <v>1029.7667861829198</v>
      </c>
      <c r="H194" s="7">
        <f t="shared" si="25"/>
        <v>1548.3004719739154</v>
      </c>
      <c r="I194" s="7">
        <f t="shared" si="21"/>
        <v>308630.32760860014</v>
      </c>
      <c r="J194" s="7">
        <f>SUM($H$18:$H194)</f>
        <v>334948.23230235983</v>
      </c>
    </row>
    <row r="195" spans="1:10" x14ac:dyDescent="0.2">
      <c r="A195" s="8">
        <f t="shared" si="22"/>
        <v>178</v>
      </c>
      <c r="B195" s="5">
        <f t="shared" si="18"/>
        <v>44531</v>
      </c>
      <c r="C195" s="7">
        <f t="shared" si="23"/>
        <v>308630.32760860014</v>
      </c>
      <c r="D195" s="7">
        <f t="shared" si="26"/>
        <v>2578.0672581568351</v>
      </c>
      <c r="E195" s="14">
        <f t="shared" si="19"/>
        <v>0</v>
      </c>
      <c r="F195" s="7">
        <f t="shared" si="20"/>
        <v>2578.0672581568351</v>
      </c>
      <c r="G195" s="7">
        <f t="shared" si="24"/>
        <v>1034.9156201138346</v>
      </c>
      <c r="H195" s="7">
        <f t="shared" si="25"/>
        <v>1543.1516380430005</v>
      </c>
      <c r="I195" s="7">
        <f t="shared" si="21"/>
        <v>307595.4119884863</v>
      </c>
      <c r="J195" s="7">
        <f>SUM($H$18:$H195)</f>
        <v>336491.38394040283</v>
      </c>
    </row>
    <row r="196" spans="1:10" x14ac:dyDescent="0.2">
      <c r="A196" s="8">
        <f t="shared" si="22"/>
        <v>179</v>
      </c>
      <c r="B196" s="5">
        <f t="shared" si="18"/>
        <v>44562</v>
      </c>
      <c r="C196" s="7">
        <f t="shared" si="23"/>
        <v>307595.4119884863</v>
      </c>
      <c r="D196" s="7">
        <f t="shared" si="26"/>
        <v>2578.0672581568351</v>
      </c>
      <c r="E196" s="14">
        <f t="shared" si="19"/>
        <v>0</v>
      </c>
      <c r="F196" s="7">
        <f t="shared" si="20"/>
        <v>2578.0672581568351</v>
      </c>
      <c r="G196" s="7">
        <f t="shared" si="24"/>
        <v>1040.0901982144035</v>
      </c>
      <c r="H196" s="7">
        <f t="shared" si="25"/>
        <v>1537.9770599424317</v>
      </c>
      <c r="I196" s="7">
        <f t="shared" si="21"/>
        <v>306555.3217902719</v>
      </c>
      <c r="J196" s="7">
        <f>SUM($H$18:$H196)</f>
        <v>338029.36100034526</v>
      </c>
    </row>
    <row r="197" spans="1:10" x14ac:dyDescent="0.2">
      <c r="A197" s="8">
        <f t="shared" si="22"/>
        <v>180</v>
      </c>
      <c r="B197" s="5">
        <f t="shared" si="18"/>
        <v>44593</v>
      </c>
      <c r="C197" s="7">
        <f t="shared" si="23"/>
        <v>306555.3217902719</v>
      </c>
      <c r="D197" s="7">
        <f t="shared" si="26"/>
        <v>2578.0672581568351</v>
      </c>
      <c r="E197" s="14">
        <f t="shared" si="19"/>
        <v>0</v>
      </c>
      <c r="F197" s="7">
        <f t="shared" si="20"/>
        <v>2578.0672581568351</v>
      </c>
      <c r="G197" s="7">
        <f t="shared" si="24"/>
        <v>1045.2906492054756</v>
      </c>
      <c r="H197" s="7">
        <f t="shared" si="25"/>
        <v>1532.7766089513595</v>
      </c>
      <c r="I197" s="7">
        <f t="shared" si="21"/>
        <v>305510.0311410664</v>
      </c>
      <c r="J197" s="7">
        <f>SUM($H$18:$H197)</f>
        <v>339562.13760929659</v>
      </c>
    </row>
    <row r="198" spans="1:10" x14ac:dyDescent="0.2">
      <c r="A198" s="8">
        <f t="shared" si="22"/>
        <v>181</v>
      </c>
      <c r="B198" s="5">
        <f t="shared" si="18"/>
        <v>44621</v>
      </c>
      <c r="C198" s="7">
        <f t="shared" si="23"/>
        <v>305510.0311410664</v>
      </c>
      <c r="D198" s="7">
        <f t="shared" si="26"/>
        <v>2578.0672581568351</v>
      </c>
      <c r="E198" s="14">
        <f t="shared" si="19"/>
        <v>0</v>
      </c>
      <c r="F198" s="7">
        <f t="shared" si="20"/>
        <v>2578.0672581568351</v>
      </c>
      <c r="G198" s="7">
        <f t="shared" si="24"/>
        <v>1050.5171024515032</v>
      </c>
      <c r="H198" s="7">
        <f t="shared" si="25"/>
        <v>1527.5501557053319</v>
      </c>
      <c r="I198" s="7">
        <f t="shared" si="21"/>
        <v>304459.51403861487</v>
      </c>
      <c r="J198" s="7">
        <f>SUM($H$18:$H198)</f>
        <v>341089.6877650019</v>
      </c>
    </row>
    <row r="199" spans="1:10" x14ac:dyDescent="0.2">
      <c r="A199" s="8">
        <f t="shared" si="22"/>
        <v>182</v>
      </c>
      <c r="B199" s="5">
        <f t="shared" si="18"/>
        <v>44652</v>
      </c>
      <c r="C199" s="7">
        <f t="shared" si="23"/>
        <v>304459.51403861487</v>
      </c>
      <c r="D199" s="7">
        <f t="shared" si="26"/>
        <v>2578.0672581568351</v>
      </c>
      <c r="E199" s="14">
        <f t="shared" si="19"/>
        <v>0</v>
      </c>
      <c r="F199" s="7">
        <f t="shared" si="20"/>
        <v>2578.0672581568351</v>
      </c>
      <c r="G199" s="7">
        <f t="shared" si="24"/>
        <v>1055.7696879637608</v>
      </c>
      <c r="H199" s="7">
        <f t="shared" si="25"/>
        <v>1522.2975701930743</v>
      </c>
      <c r="I199" s="7">
        <f t="shared" si="21"/>
        <v>303403.7443506511</v>
      </c>
      <c r="J199" s="7">
        <f>SUM($H$18:$H199)</f>
        <v>342611.98533519497</v>
      </c>
    </row>
    <row r="200" spans="1:10" x14ac:dyDescent="0.2">
      <c r="A200" s="8">
        <f t="shared" si="22"/>
        <v>183</v>
      </c>
      <c r="B200" s="5">
        <f t="shared" si="18"/>
        <v>44682</v>
      </c>
      <c r="C200" s="7">
        <f t="shared" si="23"/>
        <v>303403.7443506511</v>
      </c>
      <c r="D200" s="7">
        <f t="shared" si="26"/>
        <v>2578.0672581568351</v>
      </c>
      <c r="E200" s="14">
        <f t="shared" si="19"/>
        <v>0</v>
      </c>
      <c r="F200" s="7">
        <f t="shared" si="20"/>
        <v>2578.0672581568351</v>
      </c>
      <c r="G200" s="7">
        <f t="shared" si="24"/>
        <v>1061.0485364035796</v>
      </c>
      <c r="H200" s="7">
        <f t="shared" si="25"/>
        <v>1517.0187217532555</v>
      </c>
      <c r="I200" s="7">
        <f t="shared" si="21"/>
        <v>302342.69581424753</v>
      </c>
      <c r="J200" s="7">
        <f>SUM($H$18:$H200)</f>
        <v>344129.00405694824</v>
      </c>
    </row>
    <row r="201" spans="1:10" x14ac:dyDescent="0.2">
      <c r="A201" s="8">
        <f t="shared" si="22"/>
        <v>184</v>
      </c>
      <c r="B201" s="5">
        <f t="shared" si="18"/>
        <v>44713</v>
      </c>
      <c r="C201" s="7">
        <f t="shared" si="23"/>
        <v>302342.69581424753</v>
      </c>
      <c r="D201" s="7">
        <f t="shared" si="26"/>
        <v>2578.0672581568351</v>
      </c>
      <c r="E201" s="14">
        <f t="shared" si="19"/>
        <v>0</v>
      </c>
      <c r="F201" s="7">
        <f t="shared" si="20"/>
        <v>2578.0672581568351</v>
      </c>
      <c r="G201" s="7">
        <f t="shared" si="24"/>
        <v>1066.3537790855974</v>
      </c>
      <c r="H201" s="7">
        <f t="shared" si="25"/>
        <v>1511.7134790712378</v>
      </c>
      <c r="I201" s="7">
        <f t="shared" si="21"/>
        <v>301276.34203516191</v>
      </c>
      <c r="J201" s="7">
        <f>SUM($H$18:$H201)</f>
        <v>345640.71753601945</v>
      </c>
    </row>
    <row r="202" spans="1:10" x14ac:dyDescent="0.2">
      <c r="A202" s="8">
        <f t="shared" si="22"/>
        <v>185</v>
      </c>
      <c r="B202" s="5">
        <f t="shared" si="18"/>
        <v>44743</v>
      </c>
      <c r="C202" s="7">
        <f t="shared" si="23"/>
        <v>301276.34203516191</v>
      </c>
      <c r="D202" s="7">
        <f t="shared" si="26"/>
        <v>2578.0672581568351</v>
      </c>
      <c r="E202" s="14">
        <f t="shared" si="19"/>
        <v>0</v>
      </c>
      <c r="F202" s="7">
        <f t="shared" si="20"/>
        <v>2578.0672581568351</v>
      </c>
      <c r="G202" s="7">
        <f t="shared" si="24"/>
        <v>1071.6855479810256</v>
      </c>
      <c r="H202" s="7">
        <f t="shared" si="25"/>
        <v>1506.3817101758095</v>
      </c>
      <c r="I202" s="7">
        <f t="shared" si="21"/>
        <v>300204.65648718091</v>
      </c>
      <c r="J202" s="7">
        <f>SUM($H$18:$H202)</f>
        <v>347147.09924619528</v>
      </c>
    </row>
    <row r="203" spans="1:10" x14ac:dyDescent="0.2">
      <c r="A203" s="8">
        <f t="shared" si="22"/>
        <v>186</v>
      </c>
      <c r="B203" s="5">
        <f t="shared" si="18"/>
        <v>44774</v>
      </c>
      <c r="C203" s="7">
        <f t="shared" si="23"/>
        <v>300204.65648718091</v>
      </c>
      <c r="D203" s="7">
        <f t="shared" si="26"/>
        <v>2578.0672581568351</v>
      </c>
      <c r="E203" s="14">
        <f t="shared" si="19"/>
        <v>0</v>
      </c>
      <c r="F203" s="7">
        <f t="shared" si="20"/>
        <v>2578.0672581568351</v>
      </c>
      <c r="G203" s="7">
        <f t="shared" si="24"/>
        <v>1077.0439757209306</v>
      </c>
      <c r="H203" s="7">
        <f t="shared" si="25"/>
        <v>1501.0232824359045</v>
      </c>
      <c r="I203" s="7">
        <f t="shared" si="21"/>
        <v>299127.61251145997</v>
      </c>
      <c r="J203" s="7">
        <f>SUM($H$18:$H203)</f>
        <v>348648.12252863118</v>
      </c>
    </row>
    <row r="204" spans="1:10" x14ac:dyDescent="0.2">
      <c r="A204" s="8">
        <f t="shared" si="22"/>
        <v>187</v>
      </c>
      <c r="B204" s="5">
        <f t="shared" si="18"/>
        <v>44805</v>
      </c>
      <c r="C204" s="7">
        <f t="shared" si="23"/>
        <v>299127.61251145997</v>
      </c>
      <c r="D204" s="7">
        <f t="shared" si="26"/>
        <v>2578.0672581568351</v>
      </c>
      <c r="E204" s="14">
        <f t="shared" si="19"/>
        <v>0</v>
      </c>
      <c r="F204" s="7">
        <f t="shared" si="20"/>
        <v>2578.0672581568351</v>
      </c>
      <c r="G204" s="7">
        <f t="shared" si="24"/>
        <v>1082.4291955995352</v>
      </c>
      <c r="H204" s="7">
        <f t="shared" si="25"/>
        <v>1495.6380625572999</v>
      </c>
      <c r="I204" s="7">
        <f t="shared" si="21"/>
        <v>298045.18331586046</v>
      </c>
      <c r="J204" s="7">
        <f>SUM($H$18:$H204)</f>
        <v>350143.7605911885</v>
      </c>
    </row>
    <row r="205" spans="1:10" x14ac:dyDescent="0.2">
      <c r="A205" s="8">
        <f t="shared" si="22"/>
        <v>188</v>
      </c>
      <c r="B205" s="5">
        <f t="shared" si="18"/>
        <v>44835</v>
      </c>
      <c r="C205" s="7">
        <f t="shared" si="23"/>
        <v>298045.18331586046</v>
      </c>
      <c r="D205" s="7">
        <f t="shared" si="26"/>
        <v>2578.0672581568351</v>
      </c>
      <c r="E205" s="14">
        <f t="shared" si="19"/>
        <v>0</v>
      </c>
      <c r="F205" s="7">
        <f t="shared" si="20"/>
        <v>2578.0672581568351</v>
      </c>
      <c r="G205" s="7">
        <f t="shared" si="24"/>
        <v>1087.8413415775328</v>
      </c>
      <c r="H205" s="7">
        <f t="shared" si="25"/>
        <v>1490.2259165793023</v>
      </c>
      <c r="I205" s="7">
        <f t="shared" si="21"/>
        <v>296957.34197428293</v>
      </c>
      <c r="J205" s="7">
        <f>SUM($H$18:$H205)</f>
        <v>351633.98650776781</v>
      </c>
    </row>
    <row r="206" spans="1:10" x14ac:dyDescent="0.2">
      <c r="A206" s="8">
        <f t="shared" si="22"/>
        <v>189</v>
      </c>
      <c r="B206" s="5">
        <f t="shared" si="18"/>
        <v>44866</v>
      </c>
      <c r="C206" s="7">
        <f t="shared" si="23"/>
        <v>296957.34197428293</v>
      </c>
      <c r="D206" s="7">
        <f t="shared" si="26"/>
        <v>2578.0672581568351</v>
      </c>
      <c r="E206" s="14">
        <f t="shared" si="19"/>
        <v>0</v>
      </c>
      <c r="F206" s="7">
        <f t="shared" si="20"/>
        <v>2578.0672581568351</v>
      </c>
      <c r="G206" s="7">
        <f t="shared" si="24"/>
        <v>1093.2805482854208</v>
      </c>
      <c r="H206" s="7">
        <f t="shared" si="25"/>
        <v>1484.7867098714144</v>
      </c>
      <c r="I206" s="7">
        <f t="shared" si="21"/>
        <v>295864.06142599753</v>
      </c>
      <c r="J206" s="7">
        <f>SUM($H$18:$H206)</f>
        <v>353118.77321763925</v>
      </c>
    </row>
    <row r="207" spans="1:10" x14ac:dyDescent="0.2">
      <c r="A207" s="8">
        <f t="shared" si="22"/>
        <v>190</v>
      </c>
      <c r="B207" s="5">
        <f t="shared" si="18"/>
        <v>44896</v>
      </c>
      <c r="C207" s="7">
        <f t="shared" si="23"/>
        <v>295864.06142599753</v>
      </c>
      <c r="D207" s="7">
        <f t="shared" si="26"/>
        <v>2578.0672581568351</v>
      </c>
      <c r="E207" s="14">
        <f t="shared" si="19"/>
        <v>0</v>
      </c>
      <c r="F207" s="7">
        <f t="shared" si="20"/>
        <v>2578.0672581568351</v>
      </c>
      <c r="G207" s="7">
        <f t="shared" si="24"/>
        <v>1098.7469510268475</v>
      </c>
      <c r="H207" s="7">
        <f t="shared" si="25"/>
        <v>1479.3203071299877</v>
      </c>
      <c r="I207" s="7">
        <f t="shared" si="21"/>
        <v>294765.31447497068</v>
      </c>
      <c r="J207" s="7">
        <f>SUM($H$18:$H207)</f>
        <v>354598.09352476924</v>
      </c>
    </row>
    <row r="208" spans="1:10" x14ac:dyDescent="0.2">
      <c r="A208" s="8">
        <f t="shared" si="22"/>
        <v>191</v>
      </c>
      <c r="B208" s="5">
        <f t="shared" si="18"/>
        <v>44927</v>
      </c>
      <c r="C208" s="7">
        <f t="shared" si="23"/>
        <v>294765.31447497068</v>
      </c>
      <c r="D208" s="7">
        <f t="shared" si="26"/>
        <v>2578.0672581568351</v>
      </c>
      <c r="E208" s="14">
        <f t="shared" si="19"/>
        <v>0</v>
      </c>
      <c r="F208" s="7">
        <f t="shared" si="20"/>
        <v>2578.0672581568351</v>
      </c>
      <c r="G208" s="7">
        <f t="shared" si="24"/>
        <v>1104.2406857819817</v>
      </c>
      <c r="H208" s="7">
        <f t="shared" si="25"/>
        <v>1473.8265723748534</v>
      </c>
      <c r="I208" s="7">
        <f t="shared" si="21"/>
        <v>293661.0737891887</v>
      </c>
      <c r="J208" s="7">
        <f>SUM($H$18:$H208)</f>
        <v>356071.92009714409</v>
      </c>
    </row>
    <row r="209" spans="1:10" x14ac:dyDescent="0.2">
      <c r="A209" s="8">
        <f t="shared" si="22"/>
        <v>192</v>
      </c>
      <c r="B209" s="5">
        <f t="shared" si="18"/>
        <v>44958</v>
      </c>
      <c r="C209" s="7">
        <f t="shared" si="23"/>
        <v>293661.0737891887</v>
      </c>
      <c r="D209" s="7">
        <f t="shared" si="26"/>
        <v>2578.0672581568351</v>
      </c>
      <c r="E209" s="14">
        <f t="shared" si="19"/>
        <v>0</v>
      </c>
      <c r="F209" s="7">
        <f t="shared" si="20"/>
        <v>2578.0672581568351</v>
      </c>
      <c r="G209" s="7">
        <f t="shared" si="24"/>
        <v>1109.7618892108915</v>
      </c>
      <c r="H209" s="7">
        <f t="shared" si="25"/>
        <v>1468.3053689459437</v>
      </c>
      <c r="I209" s="7">
        <f t="shared" si="21"/>
        <v>292551.31189997779</v>
      </c>
      <c r="J209" s="7">
        <f>SUM($H$18:$H209)</f>
        <v>357540.22546609002</v>
      </c>
    </row>
    <row r="210" spans="1:10" x14ac:dyDescent="0.2">
      <c r="A210" s="8">
        <f t="shared" si="22"/>
        <v>193</v>
      </c>
      <c r="B210" s="5">
        <f t="shared" ref="B210:B273" si="27">IF(Pay_Num&lt;&gt;"",DATE(YEAR(Loan_Start),MONTH(Loan_Start)+(Pay_Num)*12/Num_Pmt_Per_Year,DAY(Loan_Start)),"")</f>
        <v>44986</v>
      </c>
      <c r="C210" s="7">
        <f t="shared" si="23"/>
        <v>292551.31189997779</v>
      </c>
      <c r="D210" s="7">
        <f t="shared" si="26"/>
        <v>2578.0672581568351</v>
      </c>
      <c r="E210" s="14">
        <f t="shared" ref="E210:E273" si="28">IF(AND(Pay_Num&lt;&gt;"",Sched_Pay+Scheduled_Extra_Payments&lt;Beg_Bal),Scheduled_Extra_Payments,IF(AND(Pay_Num&lt;&gt;"",Beg_Bal-Sched_Pay&gt;0),Beg_Bal-Sched_Pay,IF(Pay_Num&lt;&gt;"",0,"")))</f>
        <v>0</v>
      </c>
      <c r="F210" s="7">
        <f t="shared" ref="F210:F273" si="29">IF(AND(Pay_Num&lt;&gt;"",Sched_Pay+Extra_Pay&lt;Beg_Bal),Sched_Pay+Extra_Pay,IF(Pay_Num&lt;&gt;"",Beg_Bal,""))</f>
        <v>2578.0672581568351</v>
      </c>
      <c r="G210" s="7">
        <f t="shared" si="24"/>
        <v>1115.3106986569462</v>
      </c>
      <c r="H210" s="7">
        <f t="shared" si="25"/>
        <v>1462.7565594998889</v>
      </c>
      <c r="I210" s="7">
        <f t="shared" ref="I210:I273" si="30">IF(AND(Pay_Num&lt;&gt;"",Sched_Pay+Extra_Pay&lt;Beg_Bal),Beg_Bal-Princ,IF(Pay_Num&lt;&gt;"",0,""))</f>
        <v>291436.00120132085</v>
      </c>
      <c r="J210" s="7">
        <f>SUM($H$18:$H210)</f>
        <v>359002.98202558991</v>
      </c>
    </row>
    <row r="211" spans="1:10" x14ac:dyDescent="0.2">
      <c r="A211" s="8">
        <f t="shared" ref="A211:A274" si="31">IF(Values_Entered,A210+1,"")</f>
        <v>194</v>
      </c>
      <c r="B211" s="5">
        <f t="shared" si="27"/>
        <v>45017</v>
      </c>
      <c r="C211" s="7">
        <f t="shared" ref="C211:C274" si="32">IF(Pay_Num&lt;&gt;"",I210,"")</f>
        <v>291436.00120132085</v>
      </c>
      <c r="D211" s="7">
        <f t="shared" si="26"/>
        <v>2578.0672581568351</v>
      </c>
      <c r="E211" s="14">
        <f t="shared" si="28"/>
        <v>0</v>
      </c>
      <c r="F211" s="7">
        <f t="shared" si="29"/>
        <v>2578.0672581568351</v>
      </c>
      <c r="G211" s="7">
        <f t="shared" ref="G211:G274" si="33">IF(Pay_Num&lt;&gt;"",Total_Pay-Int,"")</f>
        <v>1120.887252150231</v>
      </c>
      <c r="H211" s="7">
        <f t="shared" ref="H211:H274" si="34">IF(Pay_Num&lt;&gt;"",Beg_Bal*Interest_Rate/Num_Pmt_Per_Year,"")</f>
        <v>1457.1800060066041</v>
      </c>
      <c r="I211" s="7">
        <f t="shared" si="30"/>
        <v>290315.11394917063</v>
      </c>
      <c r="J211" s="7">
        <f>SUM($H$18:$H211)</f>
        <v>360460.16203159653</v>
      </c>
    </row>
    <row r="212" spans="1:10" x14ac:dyDescent="0.2">
      <c r="A212" s="8">
        <f t="shared" si="31"/>
        <v>195</v>
      </c>
      <c r="B212" s="5">
        <f t="shared" si="27"/>
        <v>45047</v>
      </c>
      <c r="C212" s="7">
        <f t="shared" si="32"/>
        <v>290315.11394917063</v>
      </c>
      <c r="D212" s="7">
        <f t="shared" ref="D212:D275" si="35">IF(Pay_Num&lt;&gt;"",Scheduled_Monthly_Payment,"")</f>
        <v>2578.0672581568351</v>
      </c>
      <c r="E212" s="14">
        <f t="shared" si="28"/>
        <v>0</v>
      </c>
      <c r="F212" s="7">
        <f t="shared" si="29"/>
        <v>2578.0672581568351</v>
      </c>
      <c r="G212" s="7">
        <f t="shared" si="33"/>
        <v>1126.4916884109819</v>
      </c>
      <c r="H212" s="7">
        <f t="shared" si="34"/>
        <v>1451.5755697458533</v>
      </c>
      <c r="I212" s="7">
        <f t="shared" si="30"/>
        <v>289188.62226075964</v>
      </c>
      <c r="J212" s="7">
        <f>SUM($H$18:$H212)</f>
        <v>361911.73760134238</v>
      </c>
    </row>
    <row r="213" spans="1:10" x14ac:dyDescent="0.2">
      <c r="A213" s="8">
        <f t="shared" si="31"/>
        <v>196</v>
      </c>
      <c r="B213" s="5">
        <f t="shared" si="27"/>
        <v>45078</v>
      </c>
      <c r="C213" s="7">
        <f t="shared" si="32"/>
        <v>289188.62226075964</v>
      </c>
      <c r="D213" s="7">
        <f t="shared" si="35"/>
        <v>2578.0672581568351</v>
      </c>
      <c r="E213" s="14">
        <f t="shared" si="28"/>
        <v>0</v>
      </c>
      <c r="F213" s="7">
        <f t="shared" si="29"/>
        <v>2578.0672581568351</v>
      </c>
      <c r="G213" s="7">
        <f t="shared" si="33"/>
        <v>1132.124146853037</v>
      </c>
      <c r="H213" s="7">
        <f t="shared" si="34"/>
        <v>1445.9431113037981</v>
      </c>
      <c r="I213" s="7">
        <f t="shared" si="30"/>
        <v>288056.49811390659</v>
      </c>
      <c r="J213" s="7">
        <f>SUM($H$18:$H213)</f>
        <v>363357.68071264616</v>
      </c>
    </row>
    <row r="214" spans="1:10" x14ac:dyDescent="0.2">
      <c r="A214" s="8">
        <f t="shared" si="31"/>
        <v>197</v>
      </c>
      <c r="B214" s="5">
        <f t="shared" si="27"/>
        <v>45108</v>
      </c>
      <c r="C214" s="7">
        <f t="shared" si="32"/>
        <v>288056.49811390659</v>
      </c>
      <c r="D214" s="7">
        <f t="shared" si="35"/>
        <v>2578.0672581568351</v>
      </c>
      <c r="E214" s="14">
        <f t="shared" si="28"/>
        <v>0</v>
      </c>
      <c r="F214" s="7">
        <f t="shared" si="29"/>
        <v>2578.0672581568351</v>
      </c>
      <c r="G214" s="7">
        <f t="shared" si="33"/>
        <v>1137.784767587302</v>
      </c>
      <c r="H214" s="7">
        <f t="shared" si="34"/>
        <v>1440.2824905695331</v>
      </c>
      <c r="I214" s="7">
        <f t="shared" si="30"/>
        <v>286918.71334631927</v>
      </c>
      <c r="J214" s="7">
        <f>SUM($H$18:$H214)</f>
        <v>364797.96320321568</v>
      </c>
    </row>
    <row r="215" spans="1:10" x14ac:dyDescent="0.2">
      <c r="A215" s="8">
        <f t="shared" si="31"/>
        <v>198</v>
      </c>
      <c r="B215" s="5">
        <f t="shared" si="27"/>
        <v>45139</v>
      </c>
      <c r="C215" s="7">
        <f t="shared" si="32"/>
        <v>286918.71334631927</v>
      </c>
      <c r="D215" s="7">
        <f t="shared" si="35"/>
        <v>2578.0672581568351</v>
      </c>
      <c r="E215" s="14">
        <f t="shared" si="28"/>
        <v>0</v>
      </c>
      <c r="F215" s="7">
        <f t="shared" si="29"/>
        <v>2578.0672581568351</v>
      </c>
      <c r="G215" s="7">
        <f t="shared" si="33"/>
        <v>1143.4736914252389</v>
      </c>
      <c r="H215" s="7">
        <f t="shared" si="34"/>
        <v>1434.5935667315962</v>
      </c>
      <c r="I215" s="7">
        <f t="shared" si="30"/>
        <v>285775.23965489405</v>
      </c>
      <c r="J215" s="7">
        <f>SUM($H$18:$H215)</f>
        <v>366232.55676994729</v>
      </c>
    </row>
    <row r="216" spans="1:10" x14ac:dyDescent="0.2">
      <c r="A216" s="8">
        <f t="shared" si="31"/>
        <v>199</v>
      </c>
      <c r="B216" s="5">
        <f t="shared" si="27"/>
        <v>45170</v>
      </c>
      <c r="C216" s="7">
        <f t="shared" si="32"/>
        <v>285775.23965489405</v>
      </c>
      <c r="D216" s="7">
        <f t="shared" si="35"/>
        <v>2578.0672581568351</v>
      </c>
      <c r="E216" s="14">
        <f t="shared" si="28"/>
        <v>0</v>
      </c>
      <c r="F216" s="7">
        <f t="shared" si="29"/>
        <v>2578.0672581568351</v>
      </c>
      <c r="G216" s="7">
        <f t="shared" si="33"/>
        <v>1149.1910598823649</v>
      </c>
      <c r="H216" s="7">
        <f t="shared" si="34"/>
        <v>1428.8761982744702</v>
      </c>
      <c r="I216" s="7">
        <f t="shared" si="30"/>
        <v>284626.0485950117</v>
      </c>
      <c r="J216" s="7">
        <f>SUM($H$18:$H216)</f>
        <v>367661.43296822178</v>
      </c>
    </row>
    <row r="217" spans="1:10" x14ac:dyDescent="0.2">
      <c r="A217" s="8">
        <f t="shared" si="31"/>
        <v>200</v>
      </c>
      <c r="B217" s="5">
        <f t="shared" si="27"/>
        <v>45200</v>
      </c>
      <c r="C217" s="7">
        <f t="shared" si="32"/>
        <v>284626.0485950117</v>
      </c>
      <c r="D217" s="7">
        <f t="shared" si="35"/>
        <v>2578.0672581568351</v>
      </c>
      <c r="E217" s="14">
        <f t="shared" si="28"/>
        <v>0</v>
      </c>
      <c r="F217" s="7">
        <f t="shared" si="29"/>
        <v>2578.0672581568351</v>
      </c>
      <c r="G217" s="7">
        <f t="shared" si="33"/>
        <v>1154.9370151817766</v>
      </c>
      <c r="H217" s="7">
        <f t="shared" si="34"/>
        <v>1423.1302429750585</v>
      </c>
      <c r="I217" s="7">
        <f t="shared" si="30"/>
        <v>283471.11157982994</v>
      </c>
      <c r="J217" s="7">
        <f>SUM($H$18:$H217)</f>
        <v>369084.56321119686</v>
      </c>
    </row>
    <row r="218" spans="1:10" x14ac:dyDescent="0.2">
      <c r="A218" s="8">
        <f t="shared" si="31"/>
        <v>201</v>
      </c>
      <c r="B218" s="5">
        <f t="shared" si="27"/>
        <v>45231</v>
      </c>
      <c r="C218" s="7">
        <f t="shared" si="32"/>
        <v>283471.11157982994</v>
      </c>
      <c r="D218" s="7">
        <f t="shared" si="35"/>
        <v>2578.0672581568351</v>
      </c>
      <c r="E218" s="14">
        <f t="shared" si="28"/>
        <v>0</v>
      </c>
      <c r="F218" s="7">
        <f t="shared" si="29"/>
        <v>2578.0672581568351</v>
      </c>
      <c r="G218" s="7">
        <f t="shared" si="33"/>
        <v>1160.7117002576854</v>
      </c>
      <c r="H218" s="7">
        <f t="shared" si="34"/>
        <v>1417.3555578991497</v>
      </c>
      <c r="I218" s="7">
        <f t="shared" si="30"/>
        <v>282310.39987957227</v>
      </c>
      <c r="J218" s="7">
        <f>SUM($H$18:$H218)</f>
        <v>370501.91876909602</v>
      </c>
    </row>
    <row r="219" spans="1:10" x14ac:dyDescent="0.2">
      <c r="A219" s="8">
        <f t="shared" si="31"/>
        <v>202</v>
      </c>
      <c r="B219" s="5">
        <f t="shared" si="27"/>
        <v>45261</v>
      </c>
      <c r="C219" s="7">
        <f t="shared" si="32"/>
        <v>282310.39987957227</v>
      </c>
      <c r="D219" s="7">
        <f t="shared" si="35"/>
        <v>2578.0672581568351</v>
      </c>
      <c r="E219" s="14">
        <f t="shared" si="28"/>
        <v>0</v>
      </c>
      <c r="F219" s="7">
        <f t="shared" si="29"/>
        <v>2578.0672581568351</v>
      </c>
      <c r="G219" s="7">
        <f t="shared" si="33"/>
        <v>1166.5152587589737</v>
      </c>
      <c r="H219" s="7">
        <f t="shared" si="34"/>
        <v>1411.5519993978614</v>
      </c>
      <c r="I219" s="7">
        <f t="shared" si="30"/>
        <v>281143.8846208133</v>
      </c>
      <c r="J219" s="7">
        <f>SUM($H$18:$H219)</f>
        <v>371913.47076849389</v>
      </c>
    </row>
    <row r="220" spans="1:10" x14ac:dyDescent="0.2">
      <c r="A220" s="8">
        <f t="shared" si="31"/>
        <v>203</v>
      </c>
      <c r="B220" s="5">
        <f t="shared" si="27"/>
        <v>45292</v>
      </c>
      <c r="C220" s="7">
        <f t="shared" si="32"/>
        <v>281143.8846208133</v>
      </c>
      <c r="D220" s="7">
        <f t="shared" si="35"/>
        <v>2578.0672581568351</v>
      </c>
      <c r="E220" s="14">
        <f t="shared" si="28"/>
        <v>0</v>
      </c>
      <c r="F220" s="7">
        <f t="shared" si="29"/>
        <v>2578.0672581568351</v>
      </c>
      <c r="G220" s="7">
        <f t="shared" si="33"/>
        <v>1172.3478350527687</v>
      </c>
      <c r="H220" s="7">
        <f t="shared" si="34"/>
        <v>1405.7194231040664</v>
      </c>
      <c r="I220" s="7">
        <f t="shared" si="30"/>
        <v>279971.53678576055</v>
      </c>
      <c r="J220" s="7">
        <f>SUM($H$18:$H220)</f>
        <v>373319.19019159797</v>
      </c>
    </row>
    <row r="221" spans="1:10" x14ac:dyDescent="0.2">
      <c r="A221" s="8">
        <f t="shared" si="31"/>
        <v>204</v>
      </c>
      <c r="B221" s="5">
        <f t="shared" si="27"/>
        <v>45323</v>
      </c>
      <c r="C221" s="7">
        <f t="shared" si="32"/>
        <v>279971.53678576055</v>
      </c>
      <c r="D221" s="7">
        <f t="shared" si="35"/>
        <v>2578.0672581568351</v>
      </c>
      <c r="E221" s="14">
        <f t="shared" si="28"/>
        <v>0</v>
      </c>
      <c r="F221" s="7">
        <f t="shared" si="29"/>
        <v>2578.0672581568351</v>
      </c>
      <c r="G221" s="7">
        <f t="shared" si="33"/>
        <v>1178.2095742280326</v>
      </c>
      <c r="H221" s="7">
        <f t="shared" si="34"/>
        <v>1399.8576839288025</v>
      </c>
      <c r="I221" s="7">
        <f t="shared" si="30"/>
        <v>278793.32721153251</v>
      </c>
      <c r="J221" s="7">
        <f>SUM($H$18:$H221)</f>
        <v>374719.04787552677</v>
      </c>
    </row>
    <row r="222" spans="1:10" x14ac:dyDescent="0.2">
      <c r="A222" s="8">
        <f t="shared" si="31"/>
        <v>205</v>
      </c>
      <c r="B222" s="5">
        <f t="shared" si="27"/>
        <v>45352</v>
      </c>
      <c r="C222" s="7">
        <f t="shared" si="32"/>
        <v>278793.32721153251</v>
      </c>
      <c r="D222" s="7">
        <f t="shared" si="35"/>
        <v>2578.0672581568351</v>
      </c>
      <c r="E222" s="14">
        <f t="shared" si="28"/>
        <v>0</v>
      </c>
      <c r="F222" s="7">
        <f t="shared" si="29"/>
        <v>2578.0672581568351</v>
      </c>
      <c r="G222" s="7">
        <f t="shared" si="33"/>
        <v>1184.1006220991728</v>
      </c>
      <c r="H222" s="7">
        <f t="shared" si="34"/>
        <v>1393.9666360576623</v>
      </c>
      <c r="I222" s="7">
        <f t="shared" si="30"/>
        <v>277609.22658943332</v>
      </c>
      <c r="J222" s="7">
        <f>SUM($H$18:$H222)</f>
        <v>376113.01451158442</v>
      </c>
    </row>
    <row r="223" spans="1:10" x14ac:dyDescent="0.2">
      <c r="A223" s="8">
        <f t="shared" si="31"/>
        <v>206</v>
      </c>
      <c r="B223" s="5">
        <f t="shared" si="27"/>
        <v>45383</v>
      </c>
      <c r="C223" s="7">
        <f t="shared" si="32"/>
        <v>277609.22658943332</v>
      </c>
      <c r="D223" s="7">
        <f t="shared" si="35"/>
        <v>2578.0672581568351</v>
      </c>
      <c r="E223" s="14">
        <f t="shared" si="28"/>
        <v>0</v>
      </c>
      <c r="F223" s="7">
        <f t="shared" si="29"/>
        <v>2578.0672581568351</v>
      </c>
      <c r="G223" s="7">
        <f t="shared" si="33"/>
        <v>1190.0211252096685</v>
      </c>
      <c r="H223" s="7">
        <f t="shared" si="34"/>
        <v>1388.0461329471666</v>
      </c>
      <c r="I223" s="7">
        <f t="shared" si="30"/>
        <v>276419.20546422363</v>
      </c>
      <c r="J223" s="7">
        <f>SUM($H$18:$H223)</f>
        <v>377501.06064453156</v>
      </c>
    </row>
    <row r="224" spans="1:10" x14ac:dyDescent="0.2">
      <c r="A224" s="8">
        <f t="shared" si="31"/>
        <v>207</v>
      </c>
      <c r="B224" s="5">
        <f t="shared" si="27"/>
        <v>45413</v>
      </c>
      <c r="C224" s="7">
        <f t="shared" si="32"/>
        <v>276419.20546422363</v>
      </c>
      <c r="D224" s="7">
        <f t="shared" si="35"/>
        <v>2578.0672581568351</v>
      </c>
      <c r="E224" s="14">
        <f t="shared" si="28"/>
        <v>0</v>
      </c>
      <c r="F224" s="7">
        <f t="shared" si="29"/>
        <v>2578.0672581568351</v>
      </c>
      <c r="G224" s="7">
        <f t="shared" si="33"/>
        <v>1195.9712308357168</v>
      </c>
      <c r="H224" s="7">
        <f t="shared" si="34"/>
        <v>1382.0960273211183</v>
      </c>
      <c r="I224" s="7">
        <f t="shared" si="30"/>
        <v>275223.23423338792</v>
      </c>
      <c r="J224" s="7">
        <f>SUM($H$18:$H224)</f>
        <v>378883.15667185269</v>
      </c>
    </row>
    <row r="225" spans="1:10" x14ac:dyDescent="0.2">
      <c r="A225" s="8">
        <f t="shared" si="31"/>
        <v>208</v>
      </c>
      <c r="B225" s="5">
        <f t="shared" si="27"/>
        <v>45444</v>
      </c>
      <c r="C225" s="7">
        <f t="shared" si="32"/>
        <v>275223.23423338792</v>
      </c>
      <c r="D225" s="7">
        <f t="shared" si="35"/>
        <v>2578.0672581568351</v>
      </c>
      <c r="E225" s="14">
        <f t="shared" si="28"/>
        <v>0</v>
      </c>
      <c r="F225" s="7">
        <f t="shared" si="29"/>
        <v>2578.0672581568351</v>
      </c>
      <c r="G225" s="7">
        <f t="shared" si="33"/>
        <v>1201.9510869898957</v>
      </c>
      <c r="H225" s="7">
        <f t="shared" si="34"/>
        <v>1376.1161711669395</v>
      </c>
      <c r="I225" s="7">
        <f t="shared" si="30"/>
        <v>274021.28314639803</v>
      </c>
      <c r="J225" s="7">
        <f>SUM($H$18:$H225)</f>
        <v>380259.27284301963</v>
      </c>
    </row>
    <row r="226" spans="1:10" x14ac:dyDescent="0.2">
      <c r="A226" s="8">
        <f t="shared" si="31"/>
        <v>209</v>
      </c>
      <c r="B226" s="5">
        <f t="shared" si="27"/>
        <v>45474</v>
      </c>
      <c r="C226" s="7">
        <f t="shared" si="32"/>
        <v>274021.28314639803</v>
      </c>
      <c r="D226" s="7">
        <f t="shared" si="35"/>
        <v>2578.0672581568351</v>
      </c>
      <c r="E226" s="14">
        <f t="shared" si="28"/>
        <v>0</v>
      </c>
      <c r="F226" s="7">
        <f t="shared" si="29"/>
        <v>2578.0672581568351</v>
      </c>
      <c r="G226" s="7">
        <f t="shared" si="33"/>
        <v>1207.9608424248452</v>
      </c>
      <c r="H226" s="7">
        <f t="shared" si="34"/>
        <v>1370.10641573199</v>
      </c>
      <c r="I226" s="7">
        <f t="shared" si="30"/>
        <v>272813.3223039732</v>
      </c>
      <c r="J226" s="7">
        <f>SUM($H$18:$H226)</f>
        <v>381629.37925875164</v>
      </c>
    </row>
    <row r="227" spans="1:10" x14ac:dyDescent="0.2">
      <c r="A227" s="8">
        <f t="shared" si="31"/>
        <v>210</v>
      </c>
      <c r="B227" s="5">
        <f t="shared" si="27"/>
        <v>45505</v>
      </c>
      <c r="C227" s="7">
        <f t="shared" si="32"/>
        <v>272813.3223039732</v>
      </c>
      <c r="D227" s="7">
        <f t="shared" si="35"/>
        <v>2578.0672581568351</v>
      </c>
      <c r="E227" s="14">
        <f t="shared" si="28"/>
        <v>0</v>
      </c>
      <c r="F227" s="7">
        <f t="shared" si="29"/>
        <v>2578.0672581568351</v>
      </c>
      <c r="G227" s="7">
        <f t="shared" si="33"/>
        <v>1214.0006466369691</v>
      </c>
      <c r="H227" s="7">
        <f t="shared" si="34"/>
        <v>1364.066611519866</v>
      </c>
      <c r="I227" s="7">
        <f t="shared" si="30"/>
        <v>271599.3216573362</v>
      </c>
      <c r="J227" s="7">
        <f>SUM($H$18:$H227)</f>
        <v>382993.44587027148</v>
      </c>
    </row>
    <row r="228" spans="1:10" x14ac:dyDescent="0.2">
      <c r="A228" s="8">
        <f t="shared" si="31"/>
        <v>211</v>
      </c>
      <c r="B228" s="5">
        <f t="shared" si="27"/>
        <v>45536</v>
      </c>
      <c r="C228" s="7">
        <f t="shared" si="32"/>
        <v>271599.3216573362</v>
      </c>
      <c r="D228" s="7">
        <f t="shared" si="35"/>
        <v>2578.0672581568351</v>
      </c>
      <c r="E228" s="14">
        <f t="shared" si="28"/>
        <v>0</v>
      </c>
      <c r="F228" s="7">
        <f t="shared" si="29"/>
        <v>2578.0672581568351</v>
      </c>
      <c r="G228" s="7">
        <f t="shared" si="33"/>
        <v>1220.0706498701541</v>
      </c>
      <c r="H228" s="7">
        <f t="shared" si="34"/>
        <v>1357.9966082866811</v>
      </c>
      <c r="I228" s="7">
        <f t="shared" si="30"/>
        <v>270379.25100746605</v>
      </c>
      <c r="J228" s="7">
        <f>SUM($H$18:$H228)</f>
        <v>384351.44247855817</v>
      </c>
    </row>
    <row r="229" spans="1:10" x14ac:dyDescent="0.2">
      <c r="A229" s="8">
        <f t="shared" si="31"/>
        <v>212</v>
      </c>
      <c r="B229" s="5">
        <f t="shared" si="27"/>
        <v>45566</v>
      </c>
      <c r="C229" s="7">
        <f t="shared" si="32"/>
        <v>270379.25100746605</v>
      </c>
      <c r="D229" s="7">
        <f t="shared" si="35"/>
        <v>2578.0672581568351</v>
      </c>
      <c r="E229" s="14">
        <f t="shared" si="28"/>
        <v>0</v>
      </c>
      <c r="F229" s="7">
        <f t="shared" si="29"/>
        <v>2578.0672581568351</v>
      </c>
      <c r="G229" s="7">
        <f t="shared" si="33"/>
        <v>1226.171003119505</v>
      </c>
      <c r="H229" s="7">
        <f t="shared" si="34"/>
        <v>1351.8962550373301</v>
      </c>
      <c r="I229" s="7">
        <f t="shared" si="30"/>
        <v>269153.08000434656</v>
      </c>
      <c r="J229" s="7">
        <f>SUM($H$18:$H229)</f>
        <v>385703.3387335955</v>
      </c>
    </row>
    <row r="230" spans="1:10" x14ac:dyDescent="0.2">
      <c r="A230" s="8">
        <f t="shared" si="31"/>
        <v>213</v>
      </c>
      <c r="B230" s="5">
        <f t="shared" si="27"/>
        <v>45597</v>
      </c>
      <c r="C230" s="7">
        <f t="shared" si="32"/>
        <v>269153.08000434656</v>
      </c>
      <c r="D230" s="7">
        <f t="shared" si="35"/>
        <v>2578.0672581568351</v>
      </c>
      <c r="E230" s="14">
        <f t="shared" si="28"/>
        <v>0</v>
      </c>
      <c r="F230" s="7">
        <f t="shared" si="29"/>
        <v>2578.0672581568351</v>
      </c>
      <c r="G230" s="7">
        <f t="shared" si="33"/>
        <v>1232.3018581351023</v>
      </c>
      <c r="H230" s="7">
        <f t="shared" si="34"/>
        <v>1345.7654000217328</v>
      </c>
      <c r="I230" s="7">
        <f t="shared" si="30"/>
        <v>267920.77814621147</v>
      </c>
      <c r="J230" s="7">
        <f>SUM($H$18:$H230)</f>
        <v>387049.10413361725</v>
      </c>
    </row>
    <row r="231" spans="1:10" x14ac:dyDescent="0.2">
      <c r="A231" s="8">
        <f t="shared" si="31"/>
        <v>214</v>
      </c>
      <c r="B231" s="5">
        <f t="shared" si="27"/>
        <v>45627</v>
      </c>
      <c r="C231" s="7">
        <f t="shared" si="32"/>
        <v>267920.77814621147</v>
      </c>
      <c r="D231" s="7">
        <f t="shared" si="35"/>
        <v>2578.0672581568351</v>
      </c>
      <c r="E231" s="14">
        <f t="shared" si="28"/>
        <v>0</v>
      </c>
      <c r="F231" s="7">
        <f t="shared" si="29"/>
        <v>2578.0672581568351</v>
      </c>
      <c r="G231" s="7">
        <f t="shared" si="33"/>
        <v>1238.4633674257777</v>
      </c>
      <c r="H231" s="7">
        <f t="shared" si="34"/>
        <v>1339.6038907310574</v>
      </c>
      <c r="I231" s="7">
        <f t="shared" si="30"/>
        <v>266682.31477878569</v>
      </c>
      <c r="J231" s="7">
        <f>SUM($H$18:$H231)</f>
        <v>388388.70802434831</v>
      </c>
    </row>
    <row r="232" spans="1:10" x14ac:dyDescent="0.2">
      <c r="A232" s="8">
        <f t="shared" si="31"/>
        <v>215</v>
      </c>
      <c r="B232" s="5">
        <f t="shared" si="27"/>
        <v>45658</v>
      </c>
      <c r="C232" s="7">
        <f t="shared" si="32"/>
        <v>266682.31477878569</v>
      </c>
      <c r="D232" s="7">
        <f t="shared" si="35"/>
        <v>2578.0672581568351</v>
      </c>
      <c r="E232" s="14">
        <f t="shared" si="28"/>
        <v>0</v>
      </c>
      <c r="F232" s="7">
        <f t="shared" si="29"/>
        <v>2578.0672581568351</v>
      </c>
      <c r="G232" s="7">
        <f t="shared" si="33"/>
        <v>1244.6556842629068</v>
      </c>
      <c r="H232" s="7">
        <f t="shared" si="34"/>
        <v>1333.4115738939283</v>
      </c>
      <c r="I232" s="7">
        <f t="shared" si="30"/>
        <v>265437.65909452277</v>
      </c>
      <c r="J232" s="7">
        <f>SUM($H$18:$H232)</f>
        <v>389722.11959824222</v>
      </c>
    </row>
    <row r="233" spans="1:10" x14ac:dyDescent="0.2">
      <c r="A233" s="8">
        <f t="shared" si="31"/>
        <v>216</v>
      </c>
      <c r="B233" s="5">
        <f t="shared" si="27"/>
        <v>45689</v>
      </c>
      <c r="C233" s="7">
        <f t="shared" si="32"/>
        <v>265437.65909452277</v>
      </c>
      <c r="D233" s="7">
        <f t="shared" si="35"/>
        <v>2578.0672581568351</v>
      </c>
      <c r="E233" s="14">
        <f t="shared" si="28"/>
        <v>0</v>
      </c>
      <c r="F233" s="7">
        <f t="shared" si="29"/>
        <v>2578.0672581568351</v>
      </c>
      <c r="G233" s="7">
        <f t="shared" si="33"/>
        <v>1250.8789626842213</v>
      </c>
      <c r="H233" s="7">
        <f t="shared" si="34"/>
        <v>1327.1882954726138</v>
      </c>
      <c r="I233" s="7">
        <f t="shared" si="30"/>
        <v>264186.78013183852</v>
      </c>
      <c r="J233" s="7">
        <f>SUM($H$18:$H233)</f>
        <v>391049.30789371481</v>
      </c>
    </row>
    <row r="234" spans="1:10" x14ac:dyDescent="0.2">
      <c r="A234" s="8">
        <f t="shared" si="31"/>
        <v>217</v>
      </c>
      <c r="B234" s="5">
        <f t="shared" si="27"/>
        <v>45717</v>
      </c>
      <c r="C234" s="7">
        <f t="shared" si="32"/>
        <v>264186.78013183852</v>
      </c>
      <c r="D234" s="7">
        <f t="shared" si="35"/>
        <v>2578.0672581568351</v>
      </c>
      <c r="E234" s="14">
        <f t="shared" si="28"/>
        <v>0</v>
      </c>
      <c r="F234" s="7">
        <f t="shared" si="29"/>
        <v>2578.0672581568351</v>
      </c>
      <c r="G234" s="7">
        <f t="shared" si="33"/>
        <v>1257.1333574976427</v>
      </c>
      <c r="H234" s="7">
        <f t="shared" si="34"/>
        <v>1320.9339006591924</v>
      </c>
      <c r="I234" s="7">
        <f t="shared" si="30"/>
        <v>262929.64677434089</v>
      </c>
      <c r="J234" s="7">
        <f>SUM($H$18:$H234)</f>
        <v>392370.24179437401</v>
      </c>
    </row>
    <row r="235" spans="1:10" x14ac:dyDescent="0.2">
      <c r="A235" s="8">
        <f t="shared" si="31"/>
        <v>218</v>
      </c>
      <c r="B235" s="5">
        <f t="shared" si="27"/>
        <v>45748</v>
      </c>
      <c r="C235" s="7">
        <f t="shared" si="32"/>
        <v>262929.64677434089</v>
      </c>
      <c r="D235" s="7">
        <f t="shared" si="35"/>
        <v>2578.0672581568351</v>
      </c>
      <c r="E235" s="14">
        <f t="shared" si="28"/>
        <v>0</v>
      </c>
      <c r="F235" s="7">
        <f t="shared" si="29"/>
        <v>2578.0672581568351</v>
      </c>
      <c r="G235" s="7">
        <f t="shared" si="33"/>
        <v>1263.4190242851307</v>
      </c>
      <c r="H235" s="7">
        <f t="shared" si="34"/>
        <v>1314.6482338717044</v>
      </c>
      <c r="I235" s="7">
        <f t="shared" si="30"/>
        <v>261666.22775005575</v>
      </c>
      <c r="J235" s="7">
        <f>SUM($H$18:$H235)</f>
        <v>393684.89002824575</v>
      </c>
    </row>
    <row r="236" spans="1:10" x14ac:dyDescent="0.2">
      <c r="A236" s="8">
        <f t="shared" si="31"/>
        <v>219</v>
      </c>
      <c r="B236" s="5">
        <f t="shared" si="27"/>
        <v>45778</v>
      </c>
      <c r="C236" s="7">
        <f t="shared" si="32"/>
        <v>261666.22775005575</v>
      </c>
      <c r="D236" s="7">
        <f t="shared" si="35"/>
        <v>2578.0672581568351</v>
      </c>
      <c r="E236" s="14">
        <f t="shared" si="28"/>
        <v>0</v>
      </c>
      <c r="F236" s="7">
        <f t="shared" si="29"/>
        <v>2578.0672581568351</v>
      </c>
      <c r="G236" s="7">
        <f t="shared" si="33"/>
        <v>1269.7361194065563</v>
      </c>
      <c r="H236" s="7">
        <f t="shared" si="34"/>
        <v>1308.3311387502788</v>
      </c>
      <c r="I236" s="7">
        <f t="shared" si="30"/>
        <v>260396.49163064919</v>
      </c>
      <c r="J236" s="7">
        <f>SUM($H$18:$H236)</f>
        <v>394993.22116699605</v>
      </c>
    </row>
    <row r="237" spans="1:10" x14ac:dyDescent="0.2">
      <c r="A237" s="8">
        <f t="shared" si="31"/>
        <v>220</v>
      </c>
      <c r="B237" s="5">
        <f t="shared" si="27"/>
        <v>45809</v>
      </c>
      <c r="C237" s="7">
        <f t="shared" si="32"/>
        <v>260396.49163064919</v>
      </c>
      <c r="D237" s="7">
        <f t="shared" si="35"/>
        <v>2578.0672581568351</v>
      </c>
      <c r="E237" s="14">
        <f t="shared" si="28"/>
        <v>0</v>
      </c>
      <c r="F237" s="7">
        <f t="shared" si="29"/>
        <v>2578.0672581568351</v>
      </c>
      <c r="G237" s="7">
        <f t="shared" si="33"/>
        <v>1276.0848000035892</v>
      </c>
      <c r="H237" s="7">
        <f t="shared" si="34"/>
        <v>1301.9824581532459</v>
      </c>
      <c r="I237" s="7">
        <f t="shared" si="30"/>
        <v>259120.4068306456</v>
      </c>
      <c r="J237" s="7">
        <f>SUM($H$18:$H237)</f>
        <v>396295.20362514933</v>
      </c>
    </row>
    <row r="238" spans="1:10" x14ac:dyDescent="0.2">
      <c r="A238" s="8">
        <f t="shared" si="31"/>
        <v>221</v>
      </c>
      <c r="B238" s="5">
        <f t="shared" si="27"/>
        <v>45839</v>
      </c>
      <c r="C238" s="7">
        <f t="shared" si="32"/>
        <v>259120.4068306456</v>
      </c>
      <c r="D238" s="7">
        <f t="shared" si="35"/>
        <v>2578.0672581568351</v>
      </c>
      <c r="E238" s="14">
        <f t="shared" si="28"/>
        <v>0</v>
      </c>
      <c r="F238" s="7">
        <f t="shared" si="29"/>
        <v>2578.0672581568351</v>
      </c>
      <c r="G238" s="7">
        <f t="shared" si="33"/>
        <v>1282.4652240036071</v>
      </c>
      <c r="H238" s="7">
        <f t="shared" si="34"/>
        <v>1295.602034153228</v>
      </c>
      <c r="I238" s="7">
        <f t="shared" si="30"/>
        <v>257837.94160664201</v>
      </c>
      <c r="J238" s="7">
        <f>SUM($H$18:$H238)</f>
        <v>397590.80565930257</v>
      </c>
    </row>
    <row r="239" spans="1:10" x14ac:dyDescent="0.2">
      <c r="A239" s="8">
        <f t="shared" si="31"/>
        <v>222</v>
      </c>
      <c r="B239" s="5">
        <f t="shared" si="27"/>
        <v>45870</v>
      </c>
      <c r="C239" s="7">
        <f t="shared" si="32"/>
        <v>257837.94160664201</v>
      </c>
      <c r="D239" s="7">
        <f t="shared" si="35"/>
        <v>2578.0672581568351</v>
      </c>
      <c r="E239" s="14">
        <f t="shared" si="28"/>
        <v>0</v>
      </c>
      <c r="F239" s="7">
        <f t="shared" si="29"/>
        <v>2578.0672581568351</v>
      </c>
      <c r="G239" s="7">
        <f t="shared" si="33"/>
        <v>1288.8775501236253</v>
      </c>
      <c r="H239" s="7">
        <f t="shared" si="34"/>
        <v>1289.1897080332099</v>
      </c>
      <c r="I239" s="7">
        <f t="shared" si="30"/>
        <v>256549.06405651837</v>
      </c>
      <c r="J239" s="7">
        <f>SUM($H$18:$H239)</f>
        <v>398879.9953673358</v>
      </c>
    </row>
    <row r="240" spans="1:10" x14ac:dyDescent="0.2">
      <c r="A240" s="8">
        <f t="shared" si="31"/>
        <v>223</v>
      </c>
      <c r="B240" s="5">
        <f t="shared" si="27"/>
        <v>45901</v>
      </c>
      <c r="C240" s="7">
        <f t="shared" si="32"/>
        <v>256549.06405651837</v>
      </c>
      <c r="D240" s="7">
        <f t="shared" si="35"/>
        <v>2578.0672581568351</v>
      </c>
      <c r="E240" s="14">
        <f t="shared" si="28"/>
        <v>0</v>
      </c>
      <c r="F240" s="7">
        <f t="shared" si="29"/>
        <v>2578.0672581568351</v>
      </c>
      <c r="G240" s="7">
        <f t="shared" si="33"/>
        <v>1295.3219378742433</v>
      </c>
      <c r="H240" s="7">
        <f t="shared" si="34"/>
        <v>1282.7453202825918</v>
      </c>
      <c r="I240" s="7">
        <f t="shared" si="30"/>
        <v>255253.74211864412</v>
      </c>
      <c r="J240" s="7">
        <f>SUM($H$18:$H240)</f>
        <v>400162.74068761838</v>
      </c>
    </row>
    <row r="241" spans="1:10" x14ac:dyDescent="0.2">
      <c r="A241" s="8">
        <f t="shared" si="31"/>
        <v>224</v>
      </c>
      <c r="B241" s="5">
        <f t="shared" si="27"/>
        <v>45931</v>
      </c>
      <c r="C241" s="7">
        <f t="shared" si="32"/>
        <v>255253.74211864412</v>
      </c>
      <c r="D241" s="7">
        <f t="shared" si="35"/>
        <v>2578.0672581568351</v>
      </c>
      <c r="E241" s="14">
        <f t="shared" si="28"/>
        <v>0</v>
      </c>
      <c r="F241" s="7">
        <f t="shared" si="29"/>
        <v>2578.0672581568351</v>
      </c>
      <c r="G241" s="7">
        <f t="shared" si="33"/>
        <v>1301.7985475636144</v>
      </c>
      <c r="H241" s="7">
        <f t="shared" si="34"/>
        <v>1276.2687105932207</v>
      </c>
      <c r="I241" s="7">
        <f t="shared" si="30"/>
        <v>253951.94357108051</v>
      </c>
      <c r="J241" s="7">
        <f>SUM($H$18:$H241)</f>
        <v>401439.00939821161</v>
      </c>
    </row>
    <row r="242" spans="1:10" x14ac:dyDescent="0.2">
      <c r="A242" s="8">
        <f t="shared" si="31"/>
        <v>225</v>
      </c>
      <c r="B242" s="5">
        <f t="shared" si="27"/>
        <v>45962</v>
      </c>
      <c r="C242" s="7">
        <f t="shared" si="32"/>
        <v>253951.94357108051</v>
      </c>
      <c r="D242" s="7">
        <f t="shared" si="35"/>
        <v>2578.0672581568351</v>
      </c>
      <c r="E242" s="14">
        <f t="shared" si="28"/>
        <v>0</v>
      </c>
      <c r="F242" s="7">
        <f t="shared" si="29"/>
        <v>2578.0672581568351</v>
      </c>
      <c r="G242" s="7">
        <f t="shared" si="33"/>
        <v>1308.3075403014325</v>
      </c>
      <c r="H242" s="7">
        <f t="shared" si="34"/>
        <v>1269.7597178554026</v>
      </c>
      <c r="I242" s="7">
        <f t="shared" si="30"/>
        <v>252643.63603077907</v>
      </c>
      <c r="J242" s="7">
        <f>SUM($H$18:$H242)</f>
        <v>402708.76911606704</v>
      </c>
    </row>
    <row r="243" spans="1:10" x14ac:dyDescent="0.2">
      <c r="A243" s="8">
        <f t="shared" si="31"/>
        <v>226</v>
      </c>
      <c r="B243" s="5">
        <f t="shared" si="27"/>
        <v>45992</v>
      </c>
      <c r="C243" s="7">
        <f t="shared" si="32"/>
        <v>252643.63603077907</v>
      </c>
      <c r="D243" s="7">
        <f t="shared" si="35"/>
        <v>2578.0672581568351</v>
      </c>
      <c r="E243" s="14">
        <f t="shared" si="28"/>
        <v>0</v>
      </c>
      <c r="F243" s="7">
        <f t="shared" si="29"/>
        <v>2578.0672581568351</v>
      </c>
      <c r="G243" s="7">
        <f t="shared" si="33"/>
        <v>1314.8490780029399</v>
      </c>
      <c r="H243" s="7">
        <f t="shared" si="34"/>
        <v>1263.2181801538952</v>
      </c>
      <c r="I243" s="7">
        <f t="shared" si="30"/>
        <v>251328.78695277614</v>
      </c>
      <c r="J243" s="7">
        <f>SUM($H$18:$H243)</f>
        <v>403971.9872962209</v>
      </c>
    </row>
    <row r="244" spans="1:10" x14ac:dyDescent="0.2">
      <c r="A244" s="8">
        <f t="shared" si="31"/>
        <v>227</v>
      </c>
      <c r="B244" s="5">
        <f t="shared" si="27"/>
        <v>46023</v>
      </c>
      <c r="C244" s="7">
        <f t="shared" si="32"/>
        <v>251328.78695277614</v>
      </c>
      <c r="D244" s="7">
        <f t="shared" si="35"/>
        <v>2578.0672581568351</v>
      </c>
      <c r="E244" s="14">
        <f t="shared" si="28"/>
        <v>0</v>
      </c>
      <c r="F244" s="7">
        <f t="shared" si="29"/>
        <v>2578.0672581568351</v>
      </c>
      <c r="G244" s="7">
        <f t="shared" si="33"/>
        <v>1321.4233233929544</v>
      </c>
      <c r="H244" s="7">
        <f t="shared" si="34"/>
        <v>1256.6439347638807</v>
      </c>
      <c r="I244" s="7">
        <f t="shared" si="30"/>
        <v>250007.36362938318</v>
      </c>
      <c r="J244" s="7">
        <f>SUM($H$18:$H244)</f>
        <v>405228.63123098481</v>
      </c>
    </row>
    <row r="245" spans="1:10" x14ac:dyDescent="0.2">
      <c r="A245" s="8">
        <f t="shared" si="31"/>
        <v>228</v>
      </c>
      <c r="B245" s="5">
        <f t="shared" si="27"/>
        <v>46054</v>
      </c>
      <c r="C245" s="7">
        <f t="shared" si="32"/>
        <v>250007.36362938318</v>
      </c>
      <c r="D245" s="7">
        <f t="shared" si="35"/>
        <v>2578.0672581568351</v>
      </c>
      <c r="E245" s="14">
        <f t="shared" si="28"/>
        <v>0</v>
      </c>
      <c r="F245" s="7">
        <f t="shared" si="29"/>
        <v>2578.0672581568351</v>
      </c>
      <c r="G245" s="7">
        <f t="shared" si="33"/>
        <v>1328.0304400099192</v>
      </c>
      <c r="H245" s="7">
        <f t="shared" si="34"/>
        <v>1250.0368181469159</v>
      </c>
      <c r="I245" s="7">
        <f t="shared" si="30"/>
        <v>248679.33318937325</v>
      </c>
      <c r="J245" s="7">
        <f>SUM($H$18:$H245)</f>
        <v>406478.66804913175</v>
      </c>
    </row>
    <row r="246" spans="1:10" x14ac:dyDescent="0.2">
      <c r="A246" s="8">
        <f t="shared" si="31"/>
        <v>229</v>
      </c>
      <c r="B246" s="5">
        <f t="shared" si="27"/>
        <v>46082</v>
      </c>
      <c r="C246" s="7">
        <f t="shared" si="32"/>
        <v>248679.33318937325</v>
      </c>
      <c r="D246" s="7">
        <f t="shared" si="35"/>
        <v>2578.0672581568351</v>
      </c>
      <c r="E246" s="14">
        <f t="shared" si="28"/>
        <v>0</v>
      </c>
      <c r="F246" s="7">
        <f t="shared" si="29"/>
        <v>2578.0672581568351</v>
      </c>
      <c r="G246" s="7">
        <f t="shared" si="33"/>
        <v>1334.6705922099688</v>
      </c>
      <c r="H246" s="7">
        <f t="shared" si="34"/>
        <v>1243.3966659468663</v>
      </c>
      <c r="I246" s="7">
        <f t="shared" si="30"/>
        <v>247344.66259716329</v>
      </c>
      <c r="J246" s="7">
        <f>SUM($H$18:$H246)</f>
        <v>407722.06471507862</v>
      </c>
    </row>
    <row r="247" spans="1:10" x14ac:dyDescent="0.2">
      <c r="A247" s="8">
        <f t="shared" si="31"/>
        <v>230</v>
      </c>
      <c r="B247" s="5">
        <f t="shared" si="27"/>
        <v>46113</v>
      </c>
      <c r="C247" s="7">
        <f t="shared" si="32"/>
        <v>247344.66259716329</v>
      </c>
      <c r="D247" s="7">
        <f t="shared" si="35"/>
        <v>2578.0672581568351</v>
      </c>
      <c r="E247" s="14">
        <f t="shared" si="28"/>
        <v>0</v>
      </c>
      <c r="F247" s="7">
        <f t="shared" si="29"/>
        <v>2578.0672581568351</v>
      </c>
      <c r="G247" s="7">
        <f t="shared" si="33"/>
        <v>1341.3439451710187</v>
      </c>
      <c r="H247" s="7">
        <f t="shared" si="34"/>
        <v>1236.7233129858164</v>
      </c>
      <c r="I247" s="7">
        <f t="shared" si="30"/>
        <v>246003.31865199227</v>
      </c>
      <c r="J247" s="7">
        <f>SUM($H$18:$H247)</f>
        <v>408958.78802806442</v>
      </c>
    </row>
    <row r="248" spans="1:10" x14ac:dyDescent="0.2">
      <c r="A248" s="8">
        <f t="shared" si="31"/>
        <v>231</v>
      </c>
      <c r="B248" s="5">
        <f t="shared" si="27"/>
        <v>46143</v>
      </c>
      <c r="C248" s="7">
        <f t="shared" si="32"/>
        <v>246003.31865199227</v>
      </c>
      <c r="D248" s="7">
        <f t="shared" si="35"/>
        <v>2578.0672581568351</v>
      </c>
      <c r="E248" s="14">
        <f t="shared" si="28"/>
        <v>0</v>
      </c>
      <c r="F248" s="7">
        <f t="shared" si="29"/>
        <v>2578.0672581568351</v>
      </c>
      <c r="G248" s="7">
        <f t="shared" si="33"/>
        <v>1348.0506648968737</v>
      </c>
      <c r="H248" s="7">
        <f t="shared" si="34"/>
        <v>1230.0165932599614</v>
      </c>
      <c r="I248" s="7">
        <f t="shared" si="30"/>
        <v>244655.2679870954</v>
      </c>
      <c r="J248" s="7">
        <f>SUM($H$18:$H248)</f>
        <v>410188.80462132435</v>
      </c>
    </row>
    <row r="249" spans="1:10" x14ac:dyDescent="0.2">
      <c r="A249" s="8">
        <f t="shared" si="31"/>
        <v>232</v>
      </c>
      <c r="B249" s="5">
        <f t="shared" si="27"/>
        <v>46174</v>
      </c>
      <c r="C249" s="7">
        <f t="shared" si="32"/>
        <v>244655.2679870954</v>
      </c>
      <c r="D249" s="7">
        <f t="shared" si="35"/>
        <v>2578.0672581568351</v>
      </c>
      <c r="E249" s="14">
        <f t="shared" si="28"/>
        <v>0</v>
      </c>
      <c r="F249" s="7">
        <f t="shared" si="29"/>
        <v>2578.0672581568351</v>
      </c>
      <c r="G249" s="7">
        <f t="shared" si="33"/>
        <v>1354.7909182213582</v>
      </c>
      <c r="H249" s="7">
        <f t="shared" si="34"/>
        <v>1223.2763399354769</v>
      </c>
      <c r="I249" s="7">
        <f t="shared" si="30"/>
        <v>243300.47706887405</v>
      </c>
      <c r="J249" s="7">
        <f>SUM($H$18:$H249)</f>
        <v>411412.08096125984</v>
      </c>
    </row>
    <row r="250" spans="1:10" x14ac:dyDescent="0.2">
      <c r="A250" s="8">
        <f t="shared" si="31"/>
        <v>233</v>
      </c>
      <c r="B250" s="5">
        <f t="shared" si="27"/>
        <v>46204</v>
      </c>
      <c r="C250" s="7">
        <f t="shared" si="32"/>
        <v>243300.47706887405</v>
      </c>
      <c r="D250" s="7">
        <f t="shared" si="35"/>
        <v>2578.0672581568351</v>
      </c>
      <c r="E250" s="14">
        <f t="shared" si="28"/>
        <v>0</v>
      </c>
      <c r="F250" s="7">
        <f t="shared" si="29"/>
        <v>2578.0672581568351</v>
      </c>
      <c r="G250" s="7">
        <f t="shared" si="33"/>
        <v>1361.564872812465</v>
      </c>
      <c r="H250" s="7">
        <f t="shared" si="34"/>
        <v>1216.5023853443702</v>
      </c>
      <c r="I250" s="7">
        <f t="shared" si="30"/>
        <v>241938.9121960616</v>
      </c>
      <c r="J250" s="7">
        <f>SUM($H$18:$H250)</f>
        <v>412628.58334660419</v>
      </c>
    </row>
    <row r="251" spans="1:10" x14ac:dyDescent="0.2">
      <c r="A251" s="8">
        <f t="shared" si="31"/>
        <v>234</v>
      </c>
      <c r="B251" s="5">
        <f t="shared" si="27"/>
        <v>46235</v>
      </c>
      <c r="C251" s="7">
        <f t="shared" si="32"/>
        <v>241938.9121960616</v>
      </c>
      <c r="D251" s="7">
        <f t="shared" si="35"/>
        <v>2578.0672581568351</v>
      </c>
      <c r="E251" s="14">
        <f t="shared" si="28"/>
        <v>0</v>
      </c>
      <c r="F251" s="7">
        <f t="shared" si="29"/>
        <v>2578.0672581568351</v>
      </c>
      <c r="G251" s="7">
        <f t="shared" si="33"/>
        <v>1368.372697176527</v>
      </c>
      <c r="H251" s="7">
        <f t="shared" si="34"/>
        <v>1209.6945609803081</v>
      </c>
      <c r="I251" s="7">
        <f t="shared" si="30"/>
        <v>240570.53949888507</v>
      </c>
      <c r="J251" s="7">
        <f>SUM($H$18:$H251)</f>
        <v>413838.2779075845</v>
      </c>
    </row>
    <row r="252" spans="1:10" x14ac:dyDescent="0.2">
      <c r="A252" s="8">
        <f t="shared" si="31"/>
        <v>235</v>
      </c>
      <c r="B252" s="5">
        <f t="shared" si="27"/>
        <v>46266</v>
      </c>
      <c r="C252" s="7">
        <f t="shared" si="32"/>
        <v>240570.53949888507</v>
      </c>
      <c r="D252" s="7">
        <f t="shared" si="35"/>
        <v>2578.0672581568351</v>
      </c>
      <c r="E252" s="14">
        <f t="shared" si="28"/>
        <v>0</v>
      </c>
      <c r="F252" s="7">
        <f t="shared" si="29"/>
        <v>2578.0672581568351</v>
      </c>
      <c r="G252" s="7">
        <f t="shared" si="33"/>
        <v>1375.2145606624097</v>
      </c>
      <c r="H252" s="7">
        <f t="shared" si="34"/>
        <v>1202.8526974944255</v>
      </c>
      <c r="I252" s="7">
        <f t="shared" si="30"/>
        <v>239195.32493822268</v>
      </c>
      <c r="J252" s="7">
        <f>SUM($H$18:$H252)</f>
        <v>415041.13060507894</v>
      </c>
    </row>
    <row r="253" spans="1:10" x14ac:dyDescent="0.2">
      <c r="A253" s="8">
        <f t="shared" si="31"/>
        <v>236</v>
      </c>
      <c r="B253" s="5">
        <f t="shared" si="27"/>
        <v>46296</v>
      </c>
      <c r="C253" s="7">
        <f t="shared" si="32"/>
        <v>239195.32493822268</v>
      </c>
      <c r="D253" s="7">
        <f t="shared" si="35"/>
        <v>2578.0672581568351</v>
      </c>
      <c r="E253" s="14">
        <f t="shared" si="28"/>
        <v>0</v>
      </c>
      <c r="F253" s="7">
        <f t="shared" si="29"/>
        <v>2578.0672581568351</v>
      </c>
      <c r="G253" s="7">
        <f t="shared" si="33"/>
        <v>1382.0906334657218</v>
      </c>
      <c r="H253" s="7">
        <f t="shared" si="34"/>
        <v>1195.9766246911133</v>
      </c>
      <c r="I253" s="7">
        <f t="shared" si="30"/>
        <v>237813.23430475694</v>
      </c>
      <c r="J253" s="7">
        <f>SUM($H$18:$H253)</f>
        <v>416237.10722977004</v>
      </c>
    </row>
    <row r="254" spans="1:10" x14ac:dyDescent="0.2">
      <c r="A254" s="8">
        <f t="shared" si="31"/>
        <v>237</v>
      </c>
      <c r="B254" s="5">
        <f t="shared" si="27"/>
        <v>46327</v>
      </c>
      <c r="C254" s="7">
        <f t="shared" si="32"/>
        <v>237813.23430475694</v>
      </c>
      <c r="D254" s="7">
        <f t="shared" si="35"/>
        <v>2578.0672581568351</v>
      </c>
      <c r="E254" s="14">
        <f t="shared" si="28"/>
        <v>0</v>
      </c>
      <c r="F254" s="7">
        <f t="shared" si="29"/>
        <v>2578.0672581568351</v>
      </c>
      <c r="G254" s="7">
        <f t="shared" si="33"/>
        <v>1389.0010866330506</v>
      </c>
      <c r="H254" s="7">
        <f t="shared" si="34"/>
        <v>1189.0661715237845</v>
      </c>
      <c r="I254" s="7">
        <f t="shared" si="30"/>
        <v>236424.2332181239</v>
      </c>
      <c r="J254" s="7">
        <f>SUM($H$18:$H254)</f>
        <v>417426.17340129381</v>
      </c>
    </row>
    <row r="255" spans="1:10" x14ac:dyDescent="0.2">
      <c r="A255" s="8">
        <f t="shared" si="31"/>
        <v>238</v>
      </c>
      <c r="B255" s="5">
        <f t="shared" si="27"/>
        <v>46357</v>
      </c>
      <c r="C255" s="7">
        <f t="shared" si="32"/>
        <v>236424.2332181239</v>
      </c>
      <c r="D255" s="7">
        <f t="shared" si="35"/>
        <v>2578.0672581568351</v>
      </c>
      <c r="E255" s="14">
        <f t="shared" si="28"/>
        <v>0</v>
      </c>
      <c r="F255" s="7">
        <f t="shared" si="29"/>
        <v>2578.0672581568351</v>
      </c>
      <c r="G255" s="7">
        <f t="shared" si="33"/>
        <v>1395.9460920662157</v>
      </c>
      <c r="H255" s="7">
        <f t="shared" si="34"/>
        <v>1182.1211660906195</v>
      </c>
      <c r="I255" s="7">
        <f t="shared" si="30"/>
        <v>235028.28712605769</v>
      </c>
      <c r="J255" s="7">
        <f>SUM($H$18:$H255)</f>
        <v>418608.29456738441</v>
      </c>
    </row>
    <row r="256" spans="1:10" x14ac:dyDescent="0.2">
      <c r="A256" s="8">
        <f t="shared" si="31"/>
        <v>239</v>
      </c>
      <c r="B256" s="5">
        <f t="shared" si="27"/>
        <v>46388</v>
      </c>
      <c r="C256" s="7">
        <f t="shared" si="32"/>
        <v>235028.28712605769</v>
      </c>
      <c r="D256" s="7">
        <f t="shared" si="35"/>
        <v>2578.0672581568351</v>
      </c>
      <c r="E256" s="14">
        <f t="shared" si="28"/>
        <v>0</v>
      </c>
      <c r="F256" s="7">
        <f t="shared" si="29"/>
        <v>2578.0672581568351</v>
      </c>
      <c r="G256" s="7">
        <f t="shared" si="33"/>
        <v>1402.9258225265467</v>
      </c>
      <c r="H256" s="7">
        <f t="shared" si="34"/>
        <v>1175.1414356302885</v>
      </c>
      <c r="I256" s="7">
        <f t="shared" si="30"/>
        <v>233625.36130353116</v>
      </c>
      <c r="J256" s="7">
        <f>SUM($H$18:$H256)</f>
        <v>419783.43600301468</v>
      </c>
    </row>
    <row r="257" spans="1:10" x14ac:dyDescent="0.2">
      <c r="A257" s="8">
        <f t="shared" si="31"/>
        <v>240</v>
      </c>
      <c r="B257" s="5">
        <f t="shared" si="27"/>
        <v>46419</v>
      </c>
      <c r="C257" s="7">
        <f t="shared" si="32"/>
        <v>233625.36130353116</v>
      </c>
      <c r="D257" s="7">
        <f t="shared" si="35"/>
        <v>2578.0672581568351</v>
      </c>
      <c r="E257" s="14">
        <f t="shared" si="28"/>
        <v>0</v>
      </c>
      <c r="F257" s="7">
        <f t="shared" si="29"/>
        <v>2578.0672581568351</v>
      </c>
      <c r="G257" s="7">
        <f t="shared" si="33"/>
        <v>1409.9404516391794</v>
      </c>
      <c r="H257" s="7">
        <f t="shared" si="34"/>
        <v>1168.1268065176557</v>
      </c>
      <c r="I257" s="7">
        <f t="shared" si="30"/>
        <v>232215.42085189198</v>
      </c>
      <c r="J257" s="7">
        <f>SUM($H$18:$H257)</f>
        <v>420951.56280953233</v>
      </c>
    </row>
    <row r="258" spans="1:10" x14ac:dyDescent="0.2">
      <c r="A258" s="8">
        <f t="shared" si="31"/>
        <v>241</v>
      </c>
      <c r="B258" s="5">
        <f t="shared" si="27"/>
        <v>46447</v>
      </c>
      <c r="C258" s="7">
        <f t="shared" si="32"/>
        <v>232215.42085189198</v>
      </c>
      <c r="D258" s="7">
        <f t="shared" si="35"/>
        <v>2578.0672581568351</v>
      </c>
      <c r="E258" s="14">
        <f t="shared" si="28"/>
        <v>0</v>
      </c>
      <c r="F258" s="7">
        <f t="shared" si="29"/>
        <v>2578.0672581568351</v>
      </c>
      <c r="G258" s="7">
        <f t="shared" si="33"/>
        <v>1416.9901538973752</v>
      </c>
      <c r="H258" s="7">
        <f t="shared" si="34"/>
        <v>1161.0771042594599</v>
      </c>
      <c r="I258" s="7">
        <f t="shared" si="30"/>
        <v>230798.4306979946</v>
      </c>
      <c r="J258" s="7">
        <f>SUM($H$18:$H258)</f>
        <v>422112.63991379179</v>
      </c>
    </row>
    <row r="259" spans="1:10" x14ac:dyDescent="0.2">
      <c r="A259" s="8">
        <f t="shared" si="31"/>
        <v>242</v>
      </c>
      <c r="B259" s="5">
        <f t="shared" si="27"/>
        <v>46478</v>
      </c>
      <c r="C259" s="7">
        <f t="shared" si="32"/>
        <v>230798.4306979946</v>
      </c>
      <c r="D259" s="7">
        <f t="shared" si="35"/>
        <v>2578.0672581568351</v>
      </c>
      <c r="E259" s="14">
        <f t="shared" si="28"/>
        <v>0</v>
      </c>
      <c r="F259" s="7">
        <f t="shared" si="29"/>
        <v>2578.0672581568351</v>
      </c>
      <c r="G259" s="7">
        <f t="shared" si="33"/>
        <v>1424.0751046668622</v>
      </c>
      <c r="H259" s="7">
        <f t="shared" si="34"/>
        <v>1153.9921534899729</v>
      </c>
      <c r="I259" s="7">
        <f t="shared" si="30"/>
        <v>229374.35559332772</v>
      </c>
      <c r="J259" s="7">
        <f>SUM($H$18:$H259)</f>
        <v>423266.63206728175</v>
      </c>
    </row>
    <row r="260" spans="1:10" x14ac:dyDescent="0.2">
      <c r="A260" s="8">
        <f t="shared" si="31"/>
        <v>243</v>
      </c>
      <c r="B260" s="5">
        <f t="shared" si="27"/>
        <v>46508</v>
      </c>
      <c r="C260" s="7">
        <f t="shared" si="32"/>
        <v>229374.35559332772</v>
      </c>
      <c r="D260" s="7">
        <f t="shared" si="35"/>
        <v>2578.0672581568351</v>
      </c>
      <c r="E260" s="14">
        <f t="shared" si="28"/>
        <v>0</v>
      </c>
      <c r="F260" s="7">
        <f t="shared" si="29"/>
        <v>2578.0672581568351</v>
      </c>
      <c r="G260" s="7">
        <f t="shared" si="33"/>
        <v>1431.1954801901966</v>
      </c>
      <c r="H260" s="7">
        <f t="shared" si="34"/>
        <v>1146.8717779666385</v>
      </c>
      <c r="I260" s="7">
        <f t="shared" si="30"/>
        <v>227943.16011313754</v>
      </c>
      <c r="J260" s="7">
        <f>SUM($H$18:$H260)</f>
        <v>424413.50384524837</v>
      </c>
    </row>
    <row r="261" spans="1:10" x14ac:dyDescent="0.2">
      <c r="A261" s="8">
        <f t="shared" si="31"/>
        <v>244</v>
      </c>
      <c r="B261" s="5">
        <f t="shared" si="27"/>
        <v>46539</v>
      </c>
      <c r="C261" s="7">
        <f t="shared" si="32"/>
        <v>227943.16011313754</v>
      </c>
      <c r="D261" s="7">
        <f t="shared" si="35"/>
        <v>2578.0672581568351</v>
      </c>
      <c r="E261" s="14">
        <f t="shared" si="28"/>
        <v>0</v>
      </c>
      <c r="F261" s="7">
        <f t="shared" si="29"/>
        <v>2578.0672581568351</v>
      </c>
      <c r="G261" s="7">
        <f t="shared" si="33"/>
        <v>1438.3514575911474</v>
      </c>
      <c r="H261" s="7">
        <f t="shared" si="34"/>
        <v>1139.7158005656877</v>
      </c>
      <c r="I261" s="7">
        <f t="shared" si="30"/>
        <v>226504.8086555464</v>
      </c>
      <c r="J261" s="7">
        <f>SUM($H$18:$H261)</f>
        <v>425553.21964581404</v>
      </c>
    </row>
    <row r="262" spans="1:10" x14ac:dyDescent="0.2">
      <c r="A262" s="8">
        <f t="shared" si="31"/>
        <v>245</v>
      </c>
      <c r="B262" s="5">
        <f t="shared" si="27"/>
        <v>46569</v>
      </c>
      <c r="C262" s="7">
        <f t="shared" si="32"/>
        <v>226504.8086555464</v>
      </c>
      <c r="D262" s="7">
        <f t="shared" si="35"/>
        <v>2578.0672581568351</v>
      </c>
      <c r="E262" s="14">
        <f t="shared" si="28"/>
        <v>0</v>
      </c>
      <c r="F262" s="7">
        <f t="shared" si="29"/>
        <v>2578.0672581568351</v>
      </c>
      <c r="G262" s="7">
        <f t="shared" si="33"/>
        <v>1445.5432148791031</v>
      </c>
      <c r="H262" s="7">
        <f t="shared" si="34"/>
        <v>1132.5240432777321</v>
      </c>
      <c r="I262" s="7">
        <f t="shared" si="30"/>
        <v>225059.26544066728</v>
      </c>
      <c r="J262" s="7">
        <f>SUM($H$18:$H262)</f>
        <v>426685.74368909176</v>
      </c>
    </row>
    <row r="263" spans="1:10" x14ac:dyDescent="0.2">
      <c r="A263" s="8">
        <f t="shared" si="31"/>
        <v>246</v>
      </c>
      <c r="B263" s="5">
        <f t="shared" si="27"/>
        <v>46600</v>
      </c>
      <c r="C263" s="7">
        <f t="shared" si="32"/>
        <v>225059.26544066728</v>
      </c>
      <c r="D263" s="7">
        <f t="shared" si="35"/>
        <v>2578.0672581568351</v>
      </c>
      <c r="E263" s="14">
        <f t="shared" si="28"/>
        <v>0</v>
      </c>
      <c r="F263" s="7">
        <f t="shared" si="29"/>
        <v>2578.0672581568351</v>
      </c>
      <c r="G263" s="7">
        <f t="shared" si="33"/>
        <v>1452.7709309534987</v>
      </c>
      <c r="H263" s="7">
        <f t="shared" si="34"/>
        <v>1125.2963272033364</v>
      </c>
      <c r="I263" s="7">
        <f t="shared" si="30"/>
        <v>223606.49450971378</v>
      </c>
      <c r="J263" s="7">
        <f>SUM($H$18:$H263)</f>
        <v>427811.0400162951</v>
      </c>
    </row>
    <row r="264" spans="1:10" x14ac:dyDescent="0.2">
      <c r="A264" s="8">
        <f t="shared" si="31"/>
        <v>247</v>
      </c>
      <c r="B264" s="5">
        <f t="shared" si="27"/>
        <v>46631</v>
      </c>
      <c r="C264" s="7">
        <f t="shared" si="32"/>
        <v>223606.49450971378</v>
      </c>
      <c r="D264" s="7">
        <f t="shared" si="35"/>
        <v>2578.0672581568351</v>
      </c>
      <c r="E264" s="14">
        <f t="shared" si="28"/>
        <v>0</v>
      </c>
      <c r="F264" s="7">
        <f t="shared" si="29"/>
        <v>2578.0672581568351</v>
      </c>
      <c r="G264" s="7">
        <f t="shared" si="33"/>
        <v>1460.0347856082662</v>
      </c>
      <c r="H264" s="7">
        <f t="shared" si="34"/>
        <v>1118.0324725485689</v>
      </c>
      <c r="I264" s="7">
        <f t="shared" si="30"/>
        <v>222146.45972410552</v>
      </c>
      <c r="J264" s="7">
        <f>SUM($H$18:$H264)</f>
        <v>428929.07248884364</v>
      </c>
    </row>
    <row r="265" spans="1:10" x14ac:dyDescent="0.2">
      <c r="A265" s="8">
        <f t="shared" si="31"/>
        <v>248</v>
      </c>
      <c r="B265" s="5">
        <f t="shared" si="27"/>
        <v>46661</v>
      </c>
      <c r="C265" s="7">
        <f t="shared" si="32"/>
        <v>222146.45972410552</v>
      </c>
      <c r="D265" s="7">
        <f t="shared" si="35"/>
        <v>2578.0672581568351</v>
      </c>
      <c r="E265" s="14">
        <f t="shared" si="28"/>
        <v>0</v>
      </c>
      <c r="F265" s="7">
        <f t="shared" si="29"/>
        <v>2578.0672581568351</v>
      </c>
      <c r="G265" s="7">
        <f t="shared" si="33"/>
        <v>1467.3349595363077</v>
      </c>
      <c r="H265" s="7">
        <f t="shared" si="34"/>
        <v>1110.7322986205274</v>
      </c>
      <c r="I265" s="7">
        <f t="shared" si="30"/>
        <v>220679.12476456922</v>
      </c>
      <c r="J265" s="7">
        <f>SUM($H$18:$H265)</f>
        <v>430039.80478746415</v>
      </c>
    </row>
    <row r="266" spans="1:10" x14ac:dyDescent="0.2">
      <c r="A266" s="8">
        <f t="shared" si="31"/>
        <v>249</v>
      </c>
      <c r="B266" s="5">
        <f t="shared" si="27"/>
        <v>46692</v>
      </c>
      <c r="C266" s="7">
        <f t="shared" si="32"/>
        <v>220679.12476456922</v>
      </c>
      <c r="D266" s="7">
        <f t="shared" si="35"/>
        <v>2578.0672581568351</v>
      </c>
      <c r="E266" s="14">
        <f t="shared" si="28"/>
        <v>0</v>
      </c>
      <c r="F266" s="7">
        <f t="shared" si="29"/>
        <v>2578.0672581568351</v>
      </c>
      <c r="G266" s="7">
        <f t="shared" si="33"/>
        <v>1474.671634333989</v>
      </c>
      <c r="H266" s="7">
        <f t="shared" si="34"/>
        <v>1103.3956238228461</v>
      </c>
      <c r="I266" s="7">
        <f t="shared" si="30"/>
        <v>219204.45313023523</v>
      </c>
      <c r="J266" s="7">
        <f>SUM($H$18:$H266)</f>
        <v>431143.20041128702</v>
      </c>
    </row>
    <row r="267" spans="1:10" x14ac:dyDescent="0.2">
      <c r="A267" s="8">
        <f t="shared" si="31"/>
        <v>250</v>
      </c>
      <c r="B267" s="5">
        <f t="shared" si="27"/>
        <v>46722</v>
      </c>
      <c r="C267" s="7">
        <f t="shared" si="32"/>
        <v>219204.45313023523</v>
      </c>
      <c r="D267" s="7">
        <f t="shared" si="35"/>
        <v>2578.0672581568351</v>
      </c>
      <c r="E267" s="14">
        <f t="shared" si="28"/>
        <v>0</v>
      </c>
      <c r="F267" s="7">
        <f t="shared" si="29"/>
        <v>2578.0672581568351</v>
      </c>
      <c r="G267" s="7">
        <f t="shared" si="33"/>
        <v>1482.0449925056589</v>
      </c>
      <c r="H267" s="7">
        <f t="shared" si="34"/>
        <v>1096.0222656511762</v>
      </c>
      <c r="I267" s="7">
        <f t="shared" si="30"/>
        <v>217722.40813772957</v>
      </c>
      <c r="J267" s="7">
        <f>SUM($H$18:$H267)</f>
        <v>432239.22267693823</v>
      </c>
    </row>
    <row r="268" spans="1:10" x14ac:dyDescent="0.2">
      <c r="A268" s="8">
        <f t="shared" si="31"/>
        <v>251</v>
      </c>
      <c r="B268" s="5">
        <f t="shared" si="27"/>
        <v>46753</v>
      </c>
      <c r="C268" s="7">
        <f t="shared" si="32"/>
        <v>217722.40813772957</v>
      </c>
      <c r="D268" s="7">
        <f t="shared" si="35"/>
        <v>2578.0672581568351</v>
      </c>
      <c r="E268" s="14">
        <f t="shared" si="28"/>
        <v>0</v>
      </c>
      <c r="F268" s="7">
        <f t="shared" si="29"/>
        <v>2578.0672581568351</v>
      </c>
      <c r="G268" s="7">
        <f t="shared" si="33"/>
        <v>1489.4552174681874</v>
      </c>
      <c r="H268" s="7">
        <f t="shared" si="34"/>
        <v>1088.6120406886478</v>
      </c>
      <c r="I268" s="7">
        <f t="shared" si="30"/>
        <v>216232.95292026139</v>
      </c>
      <c r="J268" s="7">
        <f>SUM($H$18:$H268)</f>
        <v>433327.83471762686</v>
      </c>
    </row>
    <row r="269" spans="1:10" x14ac:dyDescent="0.2">
      <c r="A269" s="8">
        <f t="shared" si="31"/>
        <v>252</v>
      </c>
      <c r="B269" s="5">
        <f t="shared" si="27"/>
        <v>46784</v>
      </c>
      <c r="C269" s="7">
        <f t="shared" si="32"/>
        <v>216232.95292026139</v>
      </c>
      <c r="D269" s="7">
        <f t="shared" si="35"/>
        <v>2578.0672581568351</v>
      </c>
      <c r="E269" s="14">
        <f t="shared" si="28"/>
        <v>0</v>
      </c>
      <c r="F269" s="7">
        <f t="shared" si="29"/>
        <v>2578.0672581568351</v>
      </c>
      <c r="G269" s="7">
        <f t="shared" si="33"/>
        <v>1496.9024935555283</v>
      </c>
      <c r="H269" s="7">
        <f t="shared" si="34"/>
        <v>1081.1647646013068</v>
      </c>
      <c r="I269" s="7">
        <f t="shared" si="30"/>
        <v>214736.05042670586</v>
      </c>
      <c r="J269" s="7">
        <f>SUM($H$18:$H269)</f>
        <v>434408.99948222819</v>
      </c>
    </row>
    <row r="270" spans="1:10" x14ac:dyDescent="0.2">
      <c r="A270" s="8">
        <f t="shared" si="31"/>
        <v>253</v>
      </c>
      <c r="B270" s="5">
        <f t="shared" si="27"/>
        <v>46813</v>
      </c>
      <c r="C270" s="7">
        <f t="shared" si="32"/>
        <v>214736.05042670586</v>
      </c>
      <c r="D270" s="7">
        <f t="shared" si="35"/>
        <v>2578.0672581568351</v>
      </c>
      <c r="E270" s="14">
        <f t="shared" si="28"/>
        <v>0</v>
      </c>
      <c r="F270" s="7">
        <f t="shared" si="29"/>
        <v>2578.0672581568351</v>
      </c>
      <c r="G270" s="7">
        <f t="shared" si="33"/>
        <v>1504.387006023306</v>
      </c>
      <c r="H270" s="7">
        <f t="shared" si="34"/>
        <v>1073.6802521335292</v>
      </c>
      <c r="I270" s="7">
        <f t="shared" si="30"/>
        <v>213231.66342068254</v>
      </c>
      <c r="J270" s="7">
        <f>SUM($H$18:$H270)</f>
        <v>435482.67973436171</v>
      </c>
    </row>
    <row r="271" spans="1:10" x14ac:dyDescent="0.2">
      <c r="A271" s="8">
        <f t="shared" si="31"/>
        <v>254</v>
      </c>
      <c r="B271" s="5">
        <f t="shared" si="27"/>
        <v>46844</v>
      </c>
      <c r="C271" s="7">
        <f t="shared" si="32"/>
        <v>213231.66342068254</v>
      </c>
      <c r="D271" s="7">
        <f t="shared" si="35"/>
        <v>2578.0672581568351</v>
      </c>
      <c r="E271" s="14">
        <f t="shared" si="28"/>
        <v>0</v>
      </c>
      <c r="F271" s="7">
        <f t="shared" si="29"/>
        <v>2578.0672581568351</v>
      </c>
      <c r="G271" s="7">
        <f t="shared" si="33"/>
        <v>1511.9089410534225</v>
      </c>
      <c r="H271" s="7">
        <f t="shared" si="34"/>
        <v>1066.1583171034126</v>
      </c>
      <c r="I271" s="7">
        <f t="shared" si="30"/>
        <v>211719.7544796291</v>
      </c>
      <c r="J271" s="7">
        <f>SUM($H$18:$H271)</f>
        <v>436548.83805146511</v>
      </c>
    </row>
    <row r="272" spans="1:10" x14ac:dyDescent="0.2">
      <c r="A272" s="8">
        <f t="shared" si="31"/>
        <v>255</v>
      </c>
      <c r="B272" s="5">
        <f t="shared" si="27"/>
        <v>46874</v>
      </c>
      <c r="C272" s="7">
        <f t="shared" si="32"/>
        <v>211719.7544796291</v>
      </c>
      <c r="D272" s="7">
        <f t="shared" si="35"/>
        <v>2578.0672581568351</v>
      </c>
      <c r="E272" s="14">
        <f t="shared" si="28"/>
        <v>0</v>
      </c>
      <c r="F272" s="7">
        <f t="shared" si="29"/>
        <v>2578.0672581568351</v>
      </c>
      <c r="G272" s="7">
        <f t="shared" si="33"/>
        <v>1519.4684857586897</v>
      </c>
      <c r="H272" s="7">
        <f t="shared" si="34"/>
        <v>1058.5987723981455</v>
      </c>
      <c r="I272" s="7">
        <f t="shared" si="30"/>
        <v>210200.28599387041</v>
      </c>
      <c r="J272" s="7">
        <f>SUM($H$18:$H272)</f>
        <v>437607.43682386325</v>
      </c>
    </row>
    <row r="273" spans="1:10" x14ac:dyDescent="0.2">
      <c r="A273" s="8">
        <f t="shared" si="31"/>
        <v>256</v>
      </c>
      <c r="B273" s="5">
        <f t="shared" si="27"/>
        <v>46905</v>
      </c>
      <c r="C273" s="7">
        <f t="shared" si="32"/>
        <v>210200.28599387041</v>
      </c>
      <c r="D273" s="7">
        <f t="shared" si="35"/>
        <v>2578.0672581568351</v>
      </c>
      <c r="E273" s="14">
        <f t="shared" si="28"/>
        <v>0</v>
      </c>
      <c r="F273" s="7">
        <f t="shared" si="29"/>
        <v>2578.0672581568351</v>
      </c>
      <c r="G273" s="7">
        <f t="shared" si="33"/>
        <v>1527.0658281874832</v>
      </c>
      <c r="H273" s="7">
        <f t="shared" si="34"/>
        <v>1051.0014299693519</v>
      </c>
      <c r="I273" s="7">
        <f t="shared" si="30"/>
        <v>208673.22016568293</v>
      </c>
      <c r="J273" s="7">
        <f>SUM($H$18:$H273)</f>
        <v>438658.43825383257</v>
      </c>
    </row>
    <row r="274" spans="1:10" x14ac:dyDescent="0.2">
      <c r="A274" s="8">
        <f t="shared" si="31"/>
        <v>257</v>
      </c>
      <c r="B274" s="5">
        <f t="shared" ref="B274:B337" si="36">IF(Pay_Num&lt;&gt;"",DATE(YEAR(Loan_Start),MONTH(Loan_Start)+(Pay_Num)*12/Num_Pmt_Per_Year,DAY(Loan_Start)),"")</f>
        <v>46935</v>
      </c>
      <c r="C274" s="7">
        <f t="shared" si="32"/>
        <v>208673.22016568293</v>
      </c>
      <c r="D274" s="7">
        <f t="shared" si="35"/>
        <v>2578.0672581568351</v>
      </c>
      <c r="E274" s="14">
        <f t="shared" ref="E274:E337" si="37">IF(AND(Pay_Num&lt;&gt;"",Sched_Pay+Scheduled_Extra_Payments&lt;Beg_Bal),Scheduled_Extra_Payments,IF(AND(Pay_Num&lt;&gt;"",Beg_Bal-Sched_Pay&gt;0),Beg_Bal-Sched_Pay,IF(Pay_Num&lt;&gt;"",0,"")))</f>
        <v>0</v>
      </c>
      <c r="F274" s="7">
        <f t="shared" ref="F274:F337" si="38">IF(AND(Pay_Num&lt;&gt;"",Sched_Pay+Extra_Pay&lt;Beg_Bal),Sched_Pay+Extra_Pay,IF(Pay_Num&lt;&gt;"",Beg_Bal,""))</f>
        <v>2578.0672581568351</v>
      </c>
      <c r="G274" s="7">
        <f t="shared" si="33"/>
        <v>1534.7011573284205</v>
      </c>
      <c r="H274" s="7">
        <f t="shared" si="34"/>
        <v>1043.3661008284146</v>
      </c>
      <c r="I274" s="7">
        <f t="shared" ref="I274:I337" si="39">IF(AND(Pay_Num&lt;&gt;"",Sched_Pay+Extra_Pay&lt;Beg_Bal),Beg_Bal-Princ,IF(Pay_Num&lt;&gt;"",0,""))</f>
        <v>207138.51900835452</v>
      </c>
      <c r="J274" s="7">
        <f>SUM($H$18:$H274)</f>
        <v>439701.80435466097</v>
      </c>
    </row>
    <row r="275" spans="1:10" x14ac:dyDescent="0.2">
      <c r="A275" s="8">
        <f t="shared" ref="A275:A338" si="40">IF(Values_Entered,A274+1,"")</f>
        <v>258</v>
      </c>
      <c r="B275" s="5">
        <f t="shared" si="36"/>
        <v>46966</v>
      </c>
      <c r="C275" s="7">
        <f t="shared" ref="C275:C338" si="41">IF(Pay_Num&lt;&gt;"",I274,"")</f>
        <v>207138.51900835452</v>
      </c>
      <c r="D275" s="7">
        <f t="shared" si="35"/>
        <v>2578.0672581568351</v>
      </c>
      <c r="E275" s="14">
        <f t="shared" si="37"/>
        <v>0</v>
      </c>
      <c r="F275" s="7">
        <f t="shared" si="38"/>
        <v>2578.0672581568351</v>
      </c>
      <c r="G275" s="7">
        <f t="shared" ref="G275:G338" si="42">IF(Pay_Num&lt;&gt;"",Total_Pay-Int,"")</f>
        <v>1542.3746631150625</v>
      </c>
      <c r="H275" s="7">
        <f t="shared" ref="H275:H338" si="43">IF(Pay_Num&lt;&gt;"",Beg_Bal*Interest_Rate/Num_Pmt_Per_Year,"")</f>
        <v>1035.6925950417726</v>
      </c>
      <c r="I275" s="7">
        <f t="shared" si="39"/>
        <v>205596.14434523945</v>
      </c>
      <c r="J275" s="7">
        <f>SUM($H$18:$H275)</f>
        <v>440737.49694970273</v>
      </c>
    </row>
    <row r="276" spans="1:10" x14ac:dyDescent="0.2">
      <c r="A276" s="8">
        <f t="shared" si="40"/>
        <v>259</v>
      </c>
      <c r="B276" s="5">
        <f t="shared" si="36"/>
        <v>46997</v>
      </c>
      <c r="C276" s="7">
        <f t="shared" si="41"/>
        <v>205596.14434523945</v>
      </c>
      <c r="D276" s="7">
        <f t="shared" ref="D276:D339" si="44">IF(Pay_Num&lt;&gt;"",Scheduled_Monthly_Payment,"")</f>
        <v>2578.0672581568351</v>
      </c>
      <c r="E276" s="14">
        <f t="shared" si="37"/>
        <v>0</v>
      </c>
      <c r="F276" s="7">
        <f t="shared" si="38"/>
        <v>2578.0672581568351</v>
      </c>
      <c r="G276" s="7">
        <f t="shared" si="42"/>
        <v>1550.086536430638</v>
      </c>
      <c r="H276" s="7">
        <f t="shared" si="43"/>
        <v>1027.9807217261971</v>
      </c>
      <c r="I276" s="7">
        <f t="shared" si="39"/>
        <v>204046.05780880881</v>
      </c>
      <c r="J276" s="7">
        <f>SUM($H$18:$H276)</f>
        <v>441765.47767142893</v>
      </c>
    </row>
    <row r="277" spans="1:10" x14ac:dyDescent="0.2">
      <c r="A277" s="8">
        <f t="shared" si="40"/>
        <v>260</v>
      </c>
      <c r="B277" s="5">
        <f t="shared" si="36"/>
        <v>47027</v>
      </c>
      <c r="C277" s="7">
        <f t="shared" si="41"/>
        <v>204046.05780880881</v>
      </c>
      <c r="D277" s="7">
        <f t="shared" si="44"/>
        <v>2578.0672581568351</v>
      </c>
      <c r="E277" s="14">
        <f t="shared" si="37"/>
        <v>0</v>
      </c>
      <c r="F277" s="7">
        <f t="shared" si="38"/>
        <v>2578.0672581568351</v>
      </c>
      <c r="G277" s="7">
        <f t="shared" si="42"/>
        <v>1557.8369691127909</v>
      </c>
      <c r="H277" s="7">
        <f t="shared" si="43"/>
        <v>1020.2302890440441</v>
      </c>
      <c r="I277" s="7">
        <f t="shared" si="39"/>
        <v>202488.220839696</v>
      </c>
      <c r="J277" s="7">
        <f>SUM($H$18:$H277)</f>
        <v>442785.70796047297</v>
      </c>
    </row>
    <row r="278" spans="1:10" x14ac:dyDescent="0.2">
      <c r="A278" s="8">
        <f t="shared" si="40"/>
        <v>261</v>
      </c>
      <c r="B278" s="5">
        <f t="shared" si="36"/>
        <v>47058</v>
      </c>
      <c r="C278" s="7">
        <f t="shared" si="41"/>
        <v>202488.220839696</v>
      </c>
      <c r="D278" s="7">
        <f t="shared" si="44"/>
        <v>2578.0672581568351</v>
      </c>
      <c r="E278" s="14">
        <f t="shared" si="37"/>
        <v>0</v>
      </c>
      <c r="F278" s="7">
        <f t="shared" si="38"/>
        <v>2578.0672581568351</v>
      </c>
      <c r="G278" s="7">
        <f t="shared" si="42"/>
        <v>1565.6261539583552</v>
      </c>
      <c r="H278" s="7">
        <f t="shared" si="43"/>
        <v>1012.4411041984799</v>
      </c>
      <c r="I278" s="7">
        <f t="shared" si="39"/>
        <v>200922.59468573765</v>
      </c>
      <c r="J278" s="7">
        <f>SUM($H$18:$H278)</f>
        <v>443798.14906467142</v>
      </c>
    </row>
    <row r="279" spans="1:10" x14ac:dyDescent="0.2">
      <c r="A279" s="8">
        <f t="shared" si="40"/>
        <v>262</v>
      </c>
      <c r="B279" s="5">
        <f t="shared" si="36"/>
        <v>47088</v>
      </c>
      <c r="C279" s="7">
        <f t="shared" si="41"/>
        <v>200922.59468573765</v>
      </c>
      <c r="D279" s="7">
        <f t="shared" si="44"/>
        <v>2578.0672581568351</v>
      </c>
      <c r="E279" s="14">
        <f t="shared" si="37"/>
        <v>0</v>
      </c>
      <c r="F279" s="7">
        <f t="shared" si="38"/>
        <v>2578.0672581568351</v>
      </c>
      <c r="G279" s="7">
        <f t="shared" si="42"/>
        <v>1573.4542847281468</v>
      </c>
      <c r="H279" s="7">
        <f t="shared" si="43"/>
        <v>1004.6129734286883</v>
      </c>
      <c r="I279" s="7">
        <f t="shared" si="39"/>
        <v>199349.1404010095</v>
      </c>
      <c r="J279" s="7">
        <f>SUM($H$18:$H279)</f>
        <v>444802.7620381001</v>
      </c>
    </row>
    <row r="280" spans="1:10" x14ac:dyDescent="0.2">
      <c r="A280" s="8">
        <f t="shared" si="40"/>
        <v>263</v>
      </c>
      <c r="B280" s="5">
        <f t="shared" si="36"/>
        <v>47119</v>
      </c>
      <c r="C280" s="7">
        <f t="shared" si="41"/>
        <v>199349.1404010095</v>
      </c>
      <c r="D280" s="7">
        <f t="shared" si="44"/>
        <v>2578.0672581568351</v>
      </c>
      <c r="E280" s="14">
        <f t="shared" si="37"/>
        <v>0</v>
      </c>
      <c r="F280" s="7">
        <f t="shared" si="38"/>
        <v>2578.0672581568351</v>
      </c>
      <c r="G280" s="7">
        <f t="shared" si="42"/>
        <v>1581.3215561517877</v>
      </c>
      <c r="H280" s="7">
        <f t="shared" si="43"/>
        <v>996.74570200504741</v>
      </c>
      <c r="I280" s="7">
        <f t="shared" si="39"/>
        <v>197767.81884485771</v>
      </c>
      <c r="J280" s="7">
        <f>SUM($H$18:$H280)</f>
        <v>445799.50774010515</v>
      </c>
    </row>
    <row r="281" spans="1:10" x14ac:dyDescent="0.2">
      <c r="A281" s="8">
        <f t="shared" si="40"/>
        <v>264</v>
      </c>
      <c r="B281" s="5">
        <f t="shared" si="36"/>
        <v>47150</v>
      </c>
      <c r="C281" s="7">
        <f t="shared" si="41"/>
        <v>197767.81884485771</v>
      </c>
      <c r="D281" s="7">
        <f t="shared" si="44"/>
        <v>2578.0672581568351</v>
      </c>
      <c r="E281" s="14">
        <f t="shared" si="37"/>
        <v>0</v>
      </c>
      <c r="F281" s="7">
        <f t="shared" si="38"/>
        <v>2578.0672581568351</v>
      </c>
      <c r="G281" s="7">
        <f t="shared" si="42"/>
        <v>1589.2281639325465</v>
      </c>
      <c r="H281" s="7">
        <f t="shared" si="43"/>
        <v>988.8390942242886</v>
      </c>
      <c r="I281" s="7">
        <f t="shared" si="39"/>
        <v>196178.59068092518</v>
      </c>
      <c r="J281" s="7">
        <f>SUM($H$18:$H281)</f>
        <v>446788.34683432942</v>
      </c>
    </row>
    <row r="282" spans="1:10" x14ac:dyDescent="0.2">
      <c r="A282" s="8">
        <f t="shared" si="40"/>
        <v>265</v>
      </c>
      <c r="B282" s="5">
        <f t="shared" si="36"/>
        <v>47178</v>
      </c>
      <c r="C282" s="7">
        <f t="shared" si="41"/>
        <v>196178.59068092518</v>
      </c>
      <c r="D282" s="7">
        <f t="shared" si="44"/>
        <v>2578.0672581568351</v>
      </c>
      <c r="E282" s="14">
        <f t="shared" si="37"/>
        <v>0</v>
      </c>
      <c r="F282" s="7">
        <f t="shared" si="38"/>
        <v>2578.0672581568351</v>
      </c>
      <c r="G282" s="7">
        <f t="shared" si="42"/>
        <v>1597.1743047522091</v>
      </c>
      <c r="H282" s="7">
        <f t="shared" si="43"/>
        <v>980.89295340462593</v>
      </c>
      <c r="I282" s="7">
        <f t="shared" si="39"/>
        <v>194581.41637617297</v>
      </c>
      <c r="J282" s="7">
        <f>SUM($H$18:$H282)</f>
        <v>447769.23978773406</v>
      </c>
    </row>
    <row r="283" spans="1:10" x14ac:dyDescent="0.2">
      <c r="A283" s="8">
        <f t="shared" si="40"/>
        <v>266</v>
      </c>
      <c r="B283" s="5">
        <f t="shared" si="36"/>
        <v>47209</v>
      </c>
      <c r="C283" s="7">
        <f t="shared" si="41"/>
        <v>194581.41637617297</v>
      </c>
      <c r="D283" s="7">
        <f t="shared" si="44"/>
        <v>2578.0672581568351</v>
      </c>
      <c r="E283" s="14">
        <f t="shared" si="37"/>
        <v>0</v>
      </c>
      <c r="F283" s="7">
        <f t="shared" si="38"/>
        <v>2578.0672581568351</v>
      </c>
      <c r="G283" s="7">
        <f t="shared" si="42"/>
        <v>1605.1601762759701</v>
      </c>
      <c r="H283" s="7">
        <f t="shared" si="43"/>
        <v>972.90708188086489</v>
      </c>
      <c r="I283" s="7">
        <f t="shared" si="39"/>
        <v>192976.256199897</v>
      </c>
      <c r="J283" s="7">
        <f>SUM($H$18:$H283)</f>
        <v>448742.14686961489</v>
      </c>
    </row>
    <row r="284" spans="1:10" x14ac:dyDescent="0.2">
      <c r="A284" s="8">
        <f t="shared" si="40"/>
        <v>267</v>
      </c>
      <c r="B284" s="5">
        <f t="shared" si="36"/>
        <v>47239</v>
      </c>
      <c r="C284" s="7">
        <f t="shared" si="41"/>
        <v>192976.256199897</v>
      </c>
      <c r="D284" s="7">
        <f t="shared" si="44"/>
        <v>2578.0672581568351</v>
      </c>
      <c r="E284" s="14">
        <f t="shared" si="37"/>
        <v>0</v>
      </c>
      <c r="F284" s="7">
        <f t="shared" si="38"/>
        <v>2578.0672581568351</v>
      </c>
      <c r="G284" s="7">
        <f t="shared" si="42"/>
        <v>1613.18597715735</v>
      </c>
      <c r="H284" s="7">
        <f t="shared" si="43"/>
        <v>964.88128099948506</v>
      </c>
      <c r="I284" s="7">
        <f t="shared" si="39"/>
        <v>191363.07022273965</v>
      </c>
      <c r="J284" s="7">
        <f>SUM($H$18:$H284)</f>
        <v>449707.02815061435</v>
      </c>
    </row>
    <row r="285" spans="1:10" x14ac:dyDescent="0.2">
      <c r="A285" s="8">
        <f t="shared" si="40"/>
        <v>268</v>
      </c>
      <c r="B285" s="5">
        <f t="shared" si="36"/>
        <v>47270</v>
      </c>
      <c r="C285" s="7">
        <f t="shared" si="41"/>
        <v>191363.07022273965</v>
      </c>
      <c r="D285" s="7">
        <f t="shared" si="44"/>
        <v>2578.0672581568351</v>
      </c>
      <c r="E285" s="14">
        <f t="shared" si="37"/>
        <v>0</v>
      </c>
      <c r="F285" s="7">
        <f t="shared" si="38"/>
        <v>2578.0672581568351</v>
      </c>
      <c r="G285" s="7">
        <f t="shared" si="42"/>
        <v>1621.2519070431367</v>
      </c>
      <c r="H285" s="7">
        <f t="shared" si="43"/>
        <v>956.81535111369828</v>
      </c>
      <c r="I285" s="7">
        <f t="shared" si="39"/>
        <v>189741.81831569652</v>
      </c>
      <c r="J285" s="7">
        <f>SUM($H$18:$H285)</f>
        <v>450663.84350172803</v>
      </c>
    </row>
    <row r="286" spans="1:10" x14ac:dyDescent="0.2">
      <c r="A286" s="8">
        <f t="shared" si="40"/>
        <v>269</v>
      </c>
      <c r="B286" s="5">
        <f t="shared" si="36"/>
        <v>47300</v>
      </c>
      <c r="C286" s="7">
        <f t="shared" si="41"/>
        <v>189741.81831569652</v>
      </c>
      <c r="D286" s="7">
        <f t="shared" si="44"/>
        <v>2578.0672581568351</v>
      </c>
      <c r="E286" s="14">
        <f t="shared" si="37"/>
        <v>0</v>
      </c>
      <c r="F286" s="7">
        <f t="shared" si="38"/>
        <v>2578.0672581568351</v>
      </c>
      <c r="G286" s="7">
        <f t="shared" si="42"/>
        <v>1629.3581665783527</v>
      </c>
      <c r="H286" s="7">
        <f t="shared" si="43"/>
        <v>948.70909157848257</v>
      </c>
      <c r="I286" s="7">
        <f t="shared" si="39"/>
        <v>188112.46014911818</v>
      </c>
      <c r="J286" s="7">
        <f>SUM($H$18:$H286)</f>
        <v>451612.55259330652</v>
      </c>
    </row>
    <row r="287" spans="1:10" x14ac:dyDescent="0.2">
      <c r="A287" s="8">
        <f t="shared" si="40"/>
        <v>270</v>
      </c>
      <c r="B287" s="5">
        <f t="shared" si="36"/>
        <v>47331</v>
      </c>
      <c r="C287" s="7">
        <f t="shared" si="41"/>
        <v>188112.46014911818</v>
      </c>
      <c r="D287" s="7">
        <f t="shared" si="44"/>
        <v>2578.0672581568351</v>
      </c>
      <c r="E287" s="14">
        <f t="shared" si="37"/>
        <v>0</v>
      </c>
      <c r="F287" s="7">
        <f t="shared" si="38"/>
        <v>2578.0672581568351</v>
      </c>
      <c r="G287" s="7">
        <f t="shared" si="42"/>
        <v>1637.504957411244</v>
      </c>
      <c r="H287" s="7">
        <f t="shared" si="43"/>
        <v>940.56230074559096</v>
      </c>
      <c r="I287" s="7">
        <f t="shared" si="39"/>
        <v>186474.95519170695</v>
      </c>
      <c r="J287" s="7">
        <f>SUM($H$18:$H287)</f>
        <v>452553.11489405209</v>
      </c>
    </row>
    <row r="288" spans="1:10" x14ac:dyDescent="0.2">
      <c r="A288" s="8">
        <f t="shared" si="40"/>
        <v>271</v>
      </c>
      <c r="B288" s="5">
        <f t="shared" si="36"/>
        <v>47362</v>
      </c>
      <c r="C288" s="7">
        <f t="shared" si="41"/>
        <v>186474.95519170695</v>
      </c>
      <c r="D288" s="7">
        <f t="shared" si="44"/>
        <v>2578.0672581568351</v>
      </c>
      <c r="E288" s="14">
        <f t="shared" si="37"/>
        <v>0</v>
      </c>
      <c r="F288" s="7">
        <f t="shared" si="38"/>
        <v>2578.0672581568351</v>
      </c>
      <c r="G288" s="7">
        <f t="shared" si="42"/>
        <v>1645.6924821983002</v>
      </c>
      <c r="H288" s="7">
        <f t="shared" si="43"/>
        <v>932.37477595853477</v>
      </c>
      <c r="I288" s="7">
        <f t="shared" si="39"/>
        <v>184829.26270950865</v>
      </c>
      <c r="J288" s="7">
        <f>SUM($H$18:$H288)</f>
        <v>453485.48967001063</v>
      </c>
    </row>
    <row r="289" spans="1:10" x14ac:dyDescent="0.2">
      <c r="A289" s="8">
        <f t="shared" si="40"/>
        <v>272</v>
      </c>
      <c r="B289" s="5">
        <f t="shared" si="36"/>
        <v>47392</v>
      </c>
      <c r="C289" s="7">
        <f t="shared" si="41"/>
        <v>184829.26270950865</v>
      </c>
      <c r="D289" s="7">
        <f t="shared" si="44"/>
        <v>2578.0672581568351</v>
      </c>
      <c r="E289" s="14">
        <f t="shared" si="37"/>
        <v>0</v>
      </c>
      <c r="F289" s="7">
        <f t="shared" si="38"/>
        <v>2578.0672581568351</v>
      </c>
      <c r="G289" s="7">
        <f t="shared" si="42"/>
        <v>1653.9209446092918</v>
      </c>
      <c r="H289" s="7">
        <f t="shared" si="43"/>
        <v>924.14631354754329</v>
      </c>
      <c r="I289" s="7">
        <f t="shared" si="39"/>
        <v>183175.34176489935</v>
      </c>
      <c r="J289" s="7">
        <f>SUM($H$18:$H289)</f>
        <v>454409.6359835582</v>
      </c>
    </row>
    <row r="290" spans="1:10" x14ac:dyDescent="0.2">
      <c r="A290" s="8">
        <f t="shared" si="40"/>
        <v>273</v>
      </c>
      <c r="B290" s="5">
        <f t="shared" si="36"/>
        <v>47423</v>
      </c>
      <c r="C290" s="7">
        <f t="shared" si="41"/>
        <v>183175.34176489935</v>
      </c>
      <c r="D290" s="7">
        <f t="shared" si="44"/>
        <v>2578.0672581568351</v>
      </c>
      <c r="E290" s="14">
        <f t="shared" si="37"/>
        <v>0</v>
      </c>
      <c r="F290" s="7">
        <f t="shared" si="38"/>
        <v>2578.0672581568351</v>
      </c>
      <c r="G290" s="7">
        <f t="shared" si="42"/>
        <v>1662.1905493323384</v>
      </c>
      <c r="H290" s="7">
        <f t="shared" si="43"/>
        <v>915.87670882449675</v>
      </c>
      <c r="I290" s="7">
        <f t="shared" si="39"/>
        <v>181513.15121556702</v>
      </c>
      <c r="J290" s="7">
        <f>SUM($H$18:$H290)</f>
        <v>455325.51269238268</v>
      </c>
    </row>
    <row r="291" spans="1:10" x14ac:dyDescent="0.2">
      <c r="A291" s="8">
        <f t="shared" si="40"/>
        <v>274</v>
      </c>
      <c r="B291" s="5">
        <f t="shared" si="36"/>
        <v>47453</v>
      </c>
      <c r="C291" s="7">
        <f t="shared" si="41"/>
        <v>181513.15121556702</v>
      </c>
      <c r="D291" s="7">
        <f t="shared" si="44"/>
        <v>2578.0672581568351</v>
      </c>
      <c r="E291" s="14">
        <f t="shared" si="37"/>
        <v>0</v>
      </c>
      <c r="F291" s="7">
        <f t="shared" si="38"/>
        <v>2578.0672581568351</v>
      </c>
      <c r="G291" s="7">
        <f t="shared" si="42"/>
        <v>1670.5015020790001</v>
      </c>
      <c r="H291" s="7">
        <f t="shared" si="43"/>
        <v>907.56575607783509</v>
      </c>
      <c r="I291" s="7">
        <f t="shared" si="39"/>
        <v>179842.64971348803</v>
      </c>
      <c r="J291" s="7">
        <f>SUM($H$18:$H291)</f>
        <v>456233.0784484605</v>
      </c>
    </row>
    <row r="292" spans="1:10" x14ac:dyDescent="0.2">
      <c r="A292" s="8">
        <f t="shared" si="40"/>
        <v>275</v>
      </c>
      <c r="B292" s="5">
        <f t="shared" si="36"/>
        <v>47484</v>
      </c>
      <c r="C292" s="7">
        <f t="shared" si="41"/>
        <v>179842.64971348803</v>
      </c>
      <c r="D292" s="7">
        <f t="shared" si="44"/>
        <v>2578.0672581568351</v>
      </c>
      <c r="E292" s="14">
        <f t="shared" si="37"/>
        <v>0</v>
      </c>
      <c r="F292" s="7">
        <f t="shared" si="38"/>
        <v>2578.0672581568351</v>
      </c>
      <c r="G292" s="7">
        <f t="shared" si="42"/>
        <v>1678.854009589395</v>
      </c>
      <c r="H292" s="7">
        <f t="shared" si="43"/>
        <v>899.21324856744013</v>
      </c>
      <c r="I292" s="7">
        <f t="shared" si="39"/>
        <v>178163.79570389865</v>
      </c>
      <c r="J292" s="7">
        <f>SUM($H$18:$H292)</f>
        <v>457132.29169702792</v>
      </c>
    </row>
    <row r="293" spans="1:10" x14ac:dyDescent="0.2">
      <c r="A293" s="8">
        <f t="shared" si="40"/>
        <v>276</v>
      </c>
      <c r="B293" s="5">
        <f t="shared" si="36"/>
        <v>47515</v>
      </c>
      <c r="C293" s="7">
        <f t="shared" si="41"/>
        <v>178163.79570389865</v>
      </c>
      <c r="D293" s="7">
        <f t="shared" si="44"/>
        <v>2578.0672581568351</v>
      </c>
      <c r="E293" s="14">
        <f t="shared" si="37"/>
        <v>0</v>
      </c>
      <c r="F293" s="7">
        <f t="shared" si="38"/>
        <v>2578.0672581568351</v>
      </c>
      <c r="G293" s="7">
        <f t="shared" si="42"/>
        <v>1687.248279637342</v>
      </c>
      <c r="H293" s="7">
        <f t="shared" si="43"/>
        <v>890.81897851949316</v>
      </c>
      <c r="I293" s="7">
        <f t="shared" si="39"/>
        <v>176476.54742426131</v>
      </c>
      <c r="J293" s="7">
        <f>SUM($H$18:$H293)</f>
        <v>458023.11067554739</v>
      </c>
    </row>
    <row r="294" spans="1:10" x14ac:dyDescent="0.2">
      <c r="A294" s="8">
        <f t="shared" si="40"/>
        <v>277</v>
      </c>
      <c r="B294" s="5">
        <f t="shared" si="36"/>
        <v>47543</v>
      </c>
      <c r="C294" s="7">
        <f t="shared" si="41"/>
        <v>176476.54742426131</v>
      </c>
      <c r="D294" s="7">
        <f t="shared" si="44"/>
        <v>2578.0672581568351</v>
      </c>
      <c r="E294" s="14">
        <f t="shared" si="37"/>
        <v>0</v>
      </c>
      <c r="F294" s="7">
        <f t="shared" si="38"/>
        <v>2578.0672581568351</v>
      </c>
      <c r="G294" s="7">
        <f t="shared" si="42"/>
        <v>1695.6845210355286</v>
      </c>
      <c r="H294" s="7">
        <f t="shared" si="43"/>
        <v>882.38273712130649</v>
      </c>
      <c r="I294" s="7">
        <f t="shared" si="39"/>
        <v>174780.86290322579</v>
      </c>
      <c r="J294" s="7">
        <f>SUM($H$18:$H294)</f>
        <v>458905.4934126687</v>
      </c>
    </row>
    <row r="295" spans="1:10" x14ac:dyDescent="0.2">
      <c r="A295" s="8">
        <f t="shared" si="40"/>
        <v>278</v>
      </c>
      <c r="B295" s="5">
        <f t="shared" si="36"/>
        <v>47574</v>
      </c>
      <c r="C295" s="7">
        <f t="shared" si="41"/>
        <v>174780.86290322579</v>
      </c>
      <c r="D295" s="7">
        <f t="shared" si="44"/>
        <v>2578.0672581568351</v>
      </c>
      <c r="E295" s="14">
        <f t="shared" si="37"/>
        <v>0</v>
      </c>
      <c r="F295" s="7">
        <f t="shared" si="38"/>
        <v>2578.0672581568351</v>
      </c>
      <c r="G295" s="7">
        <f t="shared" si="42"/>
        <v>1704.1629436407061</v>
      </c>
      <c r="H295" s="7">
        <f t="shared" si="43"/>
        <v>873.90431451612892</v>
      </c>
      <c r="I295" s="7">
        <f t="shared" si="39"/>
        <v>173076.69995958509</v>
      </c>
      <c r="J295" s="7">
        <f>SUM($H$18:$H295)</f>
        <v>459779.39772718481</v>
      </c>
    </row>
    <row r="296" spans="1:10" x14ac:dyDescent="0.2">
      <c r="A296" s="8">
        <f t="shared" si="40"/>
        <v>279</v>
      </c>
      <c r="B296" s="5">
        <f t="shared" si="36"/>
        <v>47604</v>
      </c>
      <c r="C296" s="7">
        <f t="shared" si="41"/>
        <v>173076.69995958509</v>
      </c>
      <c r="D296" s="7">
        <f t="shared" si="44"/>
        <v>2578.0672581568351</v>
      </c>
      <c r="E296" s="14">
        <f t="shared" si="37"/>
        <v>0</v>
      </c>
      <c r="F296" s="7">
        <f t="shared" si="38"/>
        <v>2578.0672581568351</v>
      </c>
      <c r="G296" s="7">
        <f t="shared" si="42"/>
        <v>1712.6837583589095</v>
      </c>
      <c r="H296" s="7">
        <f t="shared" si="43"/>
        <v>865.38349979792554</v>
      </c>
      <c r="I296" s="7">
        <f t="shared" si="39"/>
        <v>171364.01620122619</v>
      </c>
      <c r="J296" s="7">
        <f>SUM($H$18:$H296)</f>
        <v>460644.78122698271</v>
      </c>
    </row>
    <row r="297" spans="1:10" x14ac:dyDescent="0.2">
      <c r="A297" s="8">
        <f t="shared" si="40"/>
        <v>280</v>
      </c>
      <c r="B297" s="5">
        <f t="shared" si="36"/>
        <v>47635</v>
      </c>
      <c r="C297" s="7">
        <f t="shared" si="41"/>
        <v>171364.01620122619</v>
      </c>
      <c r="D297" s="7">
        <f t="shared" si="44"/>
        <v>2578.0672581568351</v>
      </c>
      <c r="E297" s="14">
        <f t="shared" si="37"/>
        <v>0</v>
      </c>
      <c r="F297" s="7">
        <f t="shared" si="38"/>
        <v>2578.0672581568351</v>
      </c>
      <c r="G297" s="7">
        <f t="shared" si="42"/>
        <v>1721.2471771507044</v>
      </c>
      <c r="H297" s="7">
        <f t="shared" si="43"/>
        <v>856.82008100613086</v>
      </c>
      <c r="I297" s="7">
        <f t="shared" si="39"/>
        <v>169642.76902407547</v>
      </c>
      <c r="J297" s="7">
        <f>SUM($H$18:$H297)</f>
        <v>461501.60130798887</v>
      </c>
    </row>
    <row r="298" spans="1:10" x14ac:dyDescent="0.2">
      <c r="A298" s="8">
        <f t="shared" si="40"/>
        <v>281</v>
      </c>
      <c r="B298" s="5">
        <f t="shared" si="36"/>
        <v>47665</v>
      </c>
      <c r="C298" s="7">
        <f t="shared" si="41"/>
        <v>169642.76902407547</v>
      </c>
      <c r="D298" s="7">
        <f t="shared" si="44"/>
        <v>2578.0672581568351</v>
      </c>
      <c r="E298" s="14">
        <f t="shared" si="37"/>
        <v>0</v>
      </c>
      <c r="F298" s="7">
        <f t="shared" si="38"/>
        <v>2578.0672581568351</v>
      </c>
      <c r="G298" s="7">
        <f t="shared" si="42"/>
        <v>1729.8534130364578</v>
      </c>
      <c r="H298" s="7">
        <f t="shared" si="43"/>
        <v>848.2138451203773</v>
      </c>
      <c r="I298" s="7">
        <f t="shared" si="39"/>
        <v>167912.915611039</v>
      </c>
      <c r="J298" s="7">
        <f>SUM($H$18:$H298)</f>
        <v>462349.81515310926</v>
      </c>
    </row>
    <row r="299" spans="1:10" x14ac:dyDescent="0.2">
      <c r="A299" s="8">
        <f t="shared" si="40"/>
        <v>282</v>
      </c>
      <c r="B299" s="5">
        <f t="shared" si="36"/>
        <v>47696</v>
      </c>
      <c r="C299" s="7">
        <f t="shared" si="41"/>
        <v>167912.915611039</v>
      </c>
      <c r="D299" s="7">
        <f t="shared" si="44"/>
        <v>2578.0672581568351</v>
      </c>
      <c r="E299" s="14">
        <f t="shared" si="37"/>
        <v>0</v>
      </c>
      <c r="F299" s="7">
        <f t="shared" si="38"/>
        <v>2578.0672581568351</v>
      </c>
      <c r="G299" s="7">
        <f t="shared" si="42"/>
        <v>1738.5026801016402</v>
      </c>
      <c r="H299" s="7">
        <f t="shared" si="43"/>
        <v>839.56457805519494</v>
      </c>
      <c r="I299" s="7">
        <f t="shared" si="39"/>
        <v>166174.41293093737</v>
      </c>
      <c r="J299" s="7">
        <f>SUM($H$18:$H299)</f>
        <v>463189.37973116443</v>
      </c>
    </row>
    <row r="300" spans="1:10" x14ac:dyDescent="0.2">
      <c r="A300" s="8">
        <f t="shared" si="40"/>
        <v>283</v>
      </c>
      <c r="B300" s="5">
        <f t="shared" si="36"/>
        <v>47727</v>
      </c>
      <c r="C300" s="7">
        <f t="shared" si="41"/>
        <v>166174.41293093737</v>
      </c>
      <c r="D300" s="7">
        <f t="shared" si="44"/>
        <v>2578.0672581568351</v>
      </c>
      <c r="E300" s="14">
        <f t="shared" si="37"/>
        <v>0</v>
      </c>
      <c r="F300" s="7">
        <f t="shared" si="38"/>
        <v>2578.0672581568351</v>
      </c>
      <c r="G300" s="7">
        <f t="shared" si="42"/>
        <v>1747.1951935021484</v>
      </c>
      <c r="H300" s="7">
        <f t="shared" si="43"/>
        <v>830.87206465468682</v>
      </c>
      <c r="I300" s="7">
        <f t="shared" si="39"/>
        <v>164427.21773743522</v>
      </c>
      <c r="J300" s="7">
        <f>SUM($H$18:$H300)</f>
        <v>464020.25179581915</v>
      </c>
    </row>
    <row r="301" spans="1:10" x14ac:dyDescent="0.2">
      <c r="A301" s="8">
        <f t="shared" si="40"/>
        <v>284</v>
      </c>
      <c r="B301" s="5">
        <f t="shared" si="36"/>
        <v>47757</v>
      </c>
      <c r="C301" s="7">
        <f t="shared" si="41"/>
        <v>164427.21773743522</v>
      </c>
      <c r="D301" s="7">
        <f t="shared" si="44"/>
        <v>2578.0672581568351</v>
      </c>
      <c r="E301" s="14">
        <f t="shared" si="37"/>
        <v>0</v>
      </c>
      <c r="F301" s="7">
        <f t="shared" si="38"/>
        <v>2578.0672581568351</v>
      </c>
      <c r="G301" s="7">
        <f t="shared" si="42"/>
        <v>1755.9311694696589</v>
      </c>
      <c r="H301" s="7">
        <f t="shared" si="43"/>
        <v>822.13608868717608</v>
      </c>
      <c r="I301" s="7">
        <f t="shared" si="39"/>
        <v>162671.28656796555</v>
      </c>
      <c r="J301" s="7">
        <f>SUM($H$18:$H301)</f>
        <v>464842.38788450632</v>
      </c>
    </row>
    <row r="302" spans="1:10" x14ac:dyDescent="0.2">
      <c r="A302" s="8">
        <f t="shared" si="40"/>
        <v>285</v>
      </c>
      <c r="B302" s="5">
        <f t="shared" si="36"/>
        <v>47788</v>
      </c>
      <c r="C302" s="7">
        <f t="shared" si="41"/>
        <v>162671.28656796555</v>
      </c>
      <c r="D302" s="7">
        <f t="shared" si="44"/>
        <v>2578.0672581568351</v>
      </c>
      <c r="E302" s="14">
        <f t="shared" si="37"/>
        <v>0</v>
      </c>
      <c r="F302" s="7">
        <f t="shared" si="38"/>
        <v>2578.0672581568351</v>
      </c>
      <c r="G302" s="7">
        <f t="shared" si="42"/>
        <v>1764.7108253170072</v>
      </c>
      <c r="H302" s="7">
        <f t="shared" si="43"/>
        <v>813.35643283982779</v>
      </c>
      <c r="I302" s="7">
        <f t="shared" si="39"/>
        <v>160906.57574264854</v>
      </c>
      <c r="J302" s="7">
        <f>SUM($H$18:$H302)</f>
        <v>465655.74431734614</v>
      </c>
    </row>
    <row r="303" spans="1:10" x14ac:dyDescent="0.2">
      <c r="A303" s="8">
        <f t="shared" si="40"/>
        <v>286</v>
      </c>
      <c r="B303" s="5">
        <f t="shared" si="36"/>
        <v>47818</v>
      </c>
      <c r="C303" s="7">
        <f t="shared" si="41"/>
        <v>160906.57574264854</v>
      </c>
      <c r="D303" s="7">
        <f t="shared" si="44"/>
        <v>2578.0672581568351</v>
      </c>
      <c r="E303" s="14">
        <f t="shared" si="37"/>
        <v>0</v>
      </c>
      <c r="F303" s="7">
        <f t="shared" si="38"/>
        <v>2578.0672581568351</v>
      </c>
      <c r="G303" s="7">
        <f t="shared" si="42"/>
        <v>1773.5343794435926</v>
      </c>
      <c r="H303" s="7">
        <f t="shared" si="43"/>
        <v>804.53287871324267</v>
      </c>
      <c r="I303" s="7">
        <f t="shared" si="39"/>
        <v>159133.04136320495</v>
      </c>
      <c r="J303" s="7">
        <f>SUM($H$18:$H303)</f>
        <v>466460.27719605935</v>
      </c>
    </row>
    <row r="304" spans="1:10" x14ac:dyDescent="0.2">
      <c r="A304" s="8">
        <f t="shared" si="40"/>
        <v>287</v>
      </c>
      <c r="B304" s="5">
        <f t="shared" si="36"/>
        <v>47849</v>
      </c>
      <c r="C304" s="7">
        <f t="shared" si="41"/>
        <v>159133.04136320495</v>
      </c>
      <c r="D304" s="7">
        <f t="shared" si="44"/>
        <v>2578.0672581568351</v>
      </c>
      <c r="E304" s="14">
        <f t="shared" si="37"/>
        <v>0</v>
      </c>
      <c r="F304" s="7">
        <f t="shared" si="38"/>
        <v>2578.0672581568351</v>
      </c>
      <c r="G304" s="7">
        <f t="shared" si="42"/>
        <v>1782.4020513408104</v>
      </c>
      <c r="H304" s="7">
        <f t="shared" si="43"/>
        <v>795.66520681602469</v>
      </c>
      <c r="I304" s="7">
        <f t="shared" si="39"/>
        <v>157350.63931186413</v>
      </c>
      <c r="J304" s="7">
        <f>SUM($H$18:$H304)</f>
        <v>467255.9424028754</v>
      </c>
    </row>
    <row r="305" spans="1:10" x14ac:dyDescent="0.2">
      <c r="A305" s="8">
        <f t="shared" si="40"/>
        <v>288</v>
      </c>
      <c r="B305" s="5">
        <f t="shared" si="36"/>
        <v>47880</v>
      </c>
      <c r="C305" s="7">
        <f t="shared" si="41"/>
        <v>157350.63931186413</v>
      </c>
      <c r="D305" s="7">
        <f t="shared" si="44"/>
        <v>2578.0672581568351</v>
      </c>
      <c r="E305" s="14">
        <f t="shared" si="37"/>
        <v>0</v>
      </c>
      <c r="F305" s="7">
        <f t="shared" si="38"/>
        <v>2578.0672581568351</v>
      </c>
      <c r="G305" s="7">
        <f t="shared" si="42"/>
        <v>1791.3140615975144</v>
      </c>
      <c r="H305" s="7">
        <f t="shared" si="43"/>
        <v>786.7531965593206</v>
      </c>
      <c r="I305" s="7">
        <f t="shared" si="39"/>
        <v>155559.32525026661</v>
      </c>
      <c r="J305" s="7">
        <f>SUM($H$18:$H305)</f>
        <v>468042.69559943472</v>
      </c>
    </row>
    <row r="306" spans="1:10" x14ac:dyDescent="0.2">
      <c r="A306" s="8">
        <f t="shared" si="40"/>
        <v>289</v>
      </c>
      <c r="B306" s="5">
        <f t="shared" si="36"/>
        <v>47908</v>
      </c>
      <c r="C306" s="7">
        <f t="shared" si="41"/>
        <v>155559.32525026661</v>
      </c>
      <c r="D306" s="7">
        <f t="shared" si="44"/>
        <v>2578.0672581568351</v>
      </c>
      <c r="E306" s="14">
        <f t="shared" si="37"/>
        <v>0</v>
      </c>
      <c r="F306" s="7">
        <f t="shared" si="38"/>
        <v>2578.0672581568351</v>
      </c>
      <c r="G306" s="7">
        <f t="shared" si="42"/>
        <v>1800.2706319055019</v>
      </c>
      <c r="H306" s="7">
        <f t="shared" si="43"/>
        <v>777.79662625133312</v>
      </c>
      <c r="I306" s="7">
        <f t="shared" si="39"/>
        <v>153759.05461836111</v>
      </c>
      <c r="J306" s="7">
        <f>SUM($H$18:$H306)</f>
        <v>468820.49222568603</v>
      </c>
    </row>
    <row r="307" spans="1:10" x14ac:dyDescent="0.2">
      <c r="A307" s="8">
        <f t="shared" si="40"/>
        <v>290</v>
      </c>
      <c r="B307" s="5">
        <f t="shared" si="36"/>
        <v>47939</v>
      </c>
      <c r="C307" s="7">
        <f t="shared" si="41"/>
        <v>153759.05461836111</v>
      </c>
      <c r="D307" s="7">
        <f t="shared" si="44"/>
        <v>2578.0672581568351</v>
      </c>
      <c r="E307" s="14">
        <f t="shared" si="37"/>
        <v>0</v>
      </c>
      <c r="F307" s="7">
        <f t="shared" si="38"/>
        <v>2578.0672581568351</v>
      </c>
      <c r="G307" s="7">
        <f t="shared" si="42"/>
        <v>1809.2719850650296</v>
      </c>
      <c r="H307" s="7">
        <f t="shared" si="43"/>
        <v>768.79527309180548</v>
      </c>
      <c r="I307" s="7">
        <f t="shared" si="39"/>
        <v>151949.7826332961</v>
      </c>
      <c r="J307" s="7">
        <f>SUM($H$18:$H307)</f>
        <v>469589.28749877785</v>
      </c>
    </row>
    <row r="308" spans="1:10" x14ac:dyDescent="0.2">
      <c r="A308" s="8">
        <f t="shared" si="40"/>
        <v>291</v>
      </c>
      <c r="B308" s="5">
        <f t="shared" si="36"/>
        <v>47969</v>
      </c>
      <c r="C308" s="7">
        <f t="shared" si="41"/>
        <v>151949.7826332961</v>
      </c>
      <c r="D308" s="7">
        <f t="shared" si="44"/>
        <v>2578.0672581568351</v>
      </c>
      <c r="E308" s="14">
        <f t="shared" si="37"/>
        <v>0</v>
      </c>
      <c r="F308" s="7">
        <f t="shared" si="38"/>
        <v>2578.0672581568351</v>
      </c>
      <c r="G308" s="7">
        <f t="shared" si="42"/>
        <v>1818.3183449903545</v>
      </c>
      <c r="H308" s="7">
        <f t="shared" si="43"/>
        <v>759.74891316648052</v>
      </c>
      <c r="I308" s="7">
        <f t="shared" si="39"/>
        <v>150131.46428830575</v>
      </c>
      <c r="J308" s="7">
        <f>SUM($H$18:$H308)</f>
        <v>470349.03641194431</v>
      </c>
    </row>
    <row r="309" spans="1:10" x14ac:dyDescent="0.2">
      <c r="A309" s="8">
        <f t="shared" si="40"/>
        <v>292</v>
      </c>
      <c r="B309" s="5">
        <f t="shared" si="36"/>
        <v>48000</v>
      </c>
      <c r="C309" s="7">
        <f t="shared" si="41"/>
        <v>150131.46428830575</v>
      </c>
      <c r="D309" s="7">
        <f t="shared" si="44"/>
        <v>2578.0672581568351</v>
      </c>
      <c r="E309" s="14">
        <f t="shared" si="37"/>
        <v>0</v>
      </c>
      <c r="F309" s="7">
        <f t="shared" si="38"/>
        <v>2578.0672581568351</v>
      </c>
      <c r="G309" s="7">
        <f t="shared" si="42"/>
        <v>1827.4099367153062</v>
      </c>
      <c r="H309" s="7">
        <f t="shared" si="43"/>
        <v>750.65732144152878</v>
      </c>
      <c r="I309" s="7">
        <f t="shared" si="39"/>
        <v>148304.05435159046</v>
      </c>
      <c r="J309" s="7">
        <f>SUM($H$18:$H309)</f>
        <v>471099.69373338582</v>
      </c>
    </row>
    <row r="310" spans="1:10" x14ac:dyDescent="0.2">
      <c r="A310" s="8">
        <f t="shared" si="40"/>
        <v>293</v>
      </c>
      <c r="B310" s="5">
        <f t="shared" si="36"/>
        <v>48030</v>
      </c>
      <c r="C310" s="7">
        <f t="shared" si="41"/>
        <v>148304.05435159046</v>
      </c>
      <c r="D310" s="7">
        <f t="shared" si="44"/>
        <v>2578.0672581568351</v>
      </c>
      <c r="E310" s="14">
        <f t="shared" si="37"/>
        <v>0</v>
      </c>
      <c r="F310" s="7">
        <f t="shared" si="38"/>
        <v>2578.0672581568351</v>
      </c>
      <c r="G310" s="7">
        <f t="shared" si="42"/>
        <v>1836.5469863988828</v>
      </c>
      <c r="H310" s="7">
        <f t="shared" si="43"/>
        <v>741.52027175795229</v>
      </c>
      <c r="I310" s="7">
        <f t="shared" si="39"/>
        <v>146467.50736519159</v>
      </c>
      <c r="J310" s="7">
        <f>SUM($H$18:$H310)</f>
        <v>471841.21400514379</v>
      </c>
    </row>
    <row r="311" spans="1:10" x14ac:dyDescent="0.2">
      <c r="A311" s="8">
        <f t="shared" si="40"/>
        <v>294</v>
      </c>
      <c r="B311" s="5">
        <f t="shared" si="36"/>
        <v>48061</v>
      </c>
      <c r="C311" s="7">
        <f t="shared" si="41"/>
        <v>146467.50736519159</v>
      </c>
      <c r="D311" s="7">
        <f t="shared" si="44"/>
        <v>2578.0672581568351</v>
      </c>
      <c r="E311" s="14">
        <f t="shared" si="37"/>
        <v>0</v>
      </c>
      <c r="F311" s="7">
        <f t="shared" si="38"/>
        <v>2578.0672581568351</v>
      </c>
      <c r="G311" s="7">
        <f t="shared" si="42"/>
        <v>1845.7297213308771</v>
      </c>
      <c r="H311" s="7">
        <f t="shared" si="43"/>
        <v>732.33753682595795</v>
      </c>
      <c r="I311" s="7">
        <f t="shared" si="39"/>
        <v>144621.77764386073</v>
      </c>
      <c r="J311" s="7">
        <f>SUM($H$18:$H311)</f>
        <v>472573.55154196976</v>
      </c>
    </row>
    <row r="312" spans="1:10" x14ac:dyDescent="0.2">
      <c r="A312" s="8">
        <f t="shared" si="40"/>
        <v>295</v>
      </c>
      <c r="B312" s="5">
        <f t="shared" si="36"/>
        <v>48092</v>
      </c>
      <c r="C312" s="7">
        <f t="shared" si="41"/>
        <v>144621.77764386073</v>
      </c>
      <c r="D312" s="7">
        <f t="shared" si="44"/>
        <v>2578.0672581568351</v>
      </c>
      <c r="E312" s="14">
        <f t="shared" si="37"/>
        <v>0</v>
      </c>
      <c r="F312" s="7">
        <f t="shared" si="38"/>
        <v>2578.0672581568351</v>
      </c>
      <c r="G312" s="7">
        <f t="shared" si="42"/>
        <v>1854.9583699375316</v>
      </c>
      <c r="H312" s="7">
        <f t="shared" si="43"/>
        <v>723.10888821930359</v>
      </c>
      <c r="I312" s="7">
        <f t="shared" si="39"/>
        <v>142766.8192739232</v>
      </c>
      <c r="J312" s="7">
        <f>SUM($H$18:$H312)</f>
        <v>473296.66043018905</v>
      </c>
    </row>
    <row r="313" spans="1:10" x14ac:dyDescent="0.2">
      <c r="A313" s="8">
        <f t="shared" si="40"/>
        <v>296</v>
      </c>
      <c r="B313" s="5">
        <f t="shared" si="36"/>
        <v>48122</v>
      </c>
      <c r="C313" s="7">
        <f t="shared" si="41"/>
        <v>142766.8192739232</v>
      </c>
      <c r="D313" s="7">
        <f t="shared" si="44"/>
        <v>2578.0672581568351</v>
      </c>
      <c r="E313" s="14">
        <f t="shared" si="37"/>
        <v>0</v>
      </c>
      <c r="F313" s="7">
        <f t="shared" si="38"/>
        <v>2578.0672581568351</v>
      </c>
      <c r="G313" s="7">
        <f t="shared" si="42"/>
        <v>1864.2331617872192</v>
      </c>
      <c r="H313" s="7">
        <f t="shared" si="43"/>
        <v>713.83409636961596</v>
      </c>
      <c r="I313" s="7">
        <f t="shared" si="39"/>
        <v>140902.58611213599</v>
      </c>
      <c r="J313" s="7">
        <f>SUM($H$18:$H313)</f>
        <v>474010.49452655867</v>
      </c>
    </row>
    <row r="314" spans="1:10" x14ac:dyDescent="0.2">
      <c r="A314" s="8">
        <f t="shared" si="40"/>
        <v>297</v>
      </c>
      <c r="B314" s="5">
        <f t="shared" si="36"/>
        <v>48153</v>
      </c>
      <c r="C314" s="7">
        <f t="shared" si="41"/>
        <v>140902.58611213599</v>
      </c>
      <c r="D314" s="7">
        <f t="shared" si="44"/>
        <v>2578.0672581568351</v>
      </c>
      <c r="E314" s="14">
        <f t="shared" si="37"/>
        <v>0</v>
      </c>
      <c r="F314" s="7">
        <f t="shared" si="38"/>
        <v>2578.0672581568351</v>
      </c>
      <c r="G314" s="7">
        <f t="shared" si="42"/>
        <v>1873.554327596155</v>
      </c>
      <c r="H314" s="7">
        <f t="shared" si="43"/>
        <v>704.51293056068005</v>
      </c>
      <c r="I314" s="7">
        <f t="shared" si="39"/>
        <v>139029.03178453984</v>
      </c>
      <c r="J314" s="7">
        <f>SUM($H$18:$H314)</f>
        <v>474715.00745711935</v>
      </c>
    </row>
    <row r="315" spans="1:10" x14ac:dyDescent="0.2">
      <c r="A315" s="8">
        <f t="shared" si="40"/>
        <v>298</v>
      </c>
      <c r="B315" s="5">
        <f t="shared" si="36"/>
        <v>48183</v>
      </c>
      <c r="C315" s="7">
        <f t="shared" si="41"/>
        <v>139029.03178453984</v>
      </c>
      <c r="D315" s="7">
        <f t="shared" si="44"/>
        <v>2578.0672581568351</v>
      </c>
      <c r="E315" s="14">
        <f t="shared" si="37"/>
        <v>0</v>
      </c>
      <c r="F315" s="7">
        <f t="shared" si="38"/>
        <v>2578.0672581568351</v>
      </c>
      <c r="G315" s="7">
        <f t="shared" si="42"/>
        <v>1882.9220992341361</v>
      </c>
      <c r="H315" s="7">
        <f t="shared" si="43"/>
        <v>695.14515892269912</v>
      </c>
      <c r="I315" s="7">
        <f t="shared" si="39"/>
        <v>137146.10968530571</v>
      </c>
      <c r="J315" s="7">
        <f>SUM($H$18:$H315)</f>
        <v>475410.15261604206</v>
      </c>
    </row>
    <row r="316" spans="1:10" x14ac:dyDescent="0.2">
      <c r="A316" s="8">
        <f t="shared" si="40"/>
        <v>299</v>
      </c>
      <c r="B316" s="5">
        <f t="shared" si="36"/>
        <v>48214</v>
      </c>
      <c r="C316" s="7">
        <f t="shared" si="41"/>
        <v>137146.10968530571</v>
      </c>
      <c r="D316" s="7">
        <f t="shared" si="44"/>
        <v>2578.0672581568351</v>
      </c>
      <c r="E316" s="14">
        <f t="shared" si="37"/>
        <v>0</v>
      </c>
      <c r="F316" s="7">
        <f t="shared" si="38"/>
        <v>2578.0672581568351</v>
      </c>
      <c r="G316" s="7">
        <f t="shared" si="42"/>
        <v>1892.3367097303067</v>
      </c>
      <c r="H316" s="7">
        <f t="shared" si="43"/>
        <v>685.73054842652846</v>
      </c>
      <c r="I316" s="7">
        <f t="shared" si="39"/>
        <v>135253.77297557541</v>
      </c>
      <c r="J316" s="7">
        <f>SUM($H$18:$H316)</f>
        <v>476095.88316446857</v>
      </c>
    </row>
    <row r="317" spans="1:10" x14ac:dyDescent="0.2">
      <c r="A317" s="8">
        <f t="shared" si="40"/>
        <v>300</v>
      </c>
      <c r="B317" s="5">
        <f t="shared" si="36"/>
        <v>48245</v>
      </c>
      <c r="C317" s="7">
        <f t="shared" si="41"/>
        <v>135253.77297557541</v>
      </c>
      <c r="D317" s="7">
        <f t="shared" si="44"/>
        <v>2578.0672581568351</v>
      </c>
      <c r="E317" s="14">
        <f t="shared" si="37"/>
        <v>0</v>
      </c>
      <c r="F317" s="7">
        <f t="shared" si="38"/>
        <v>2578.0672581568351</v>
      </c>
      <c r="G317" s="7">
        <f t="shared" si="42"/>
        <v>1901.798393278958</v>
      </c>
      <c r="H317" s="7">
        <f t="shared" si="43"/>
        <v>676.26886487787704</v>
      </c>
      <c r="I317" s="7">
        <f t="shared" si="39"/>
        <v>133351.97458229645</v>
      </c>
      <c r="J317" s="7">
        <f>SUM($H$18:$H317)</f>
        <v>476772.15202934644</v>
      </c>
    </row>
    <row r="318" spans="1:10" x14ac:dyDescent="0.2">
      <c r="A318" s="8">
        <f t="shared" si="40"/>
        <v>301</v>
      </c>
      <c r="B318" s="5">
        <f t="shared" si="36"/>
        <v>48274</v>
      </c>
      <c r="C318" s="7">
        <f t="shared" si="41"/>
        <v>133351.97458229645</v>
      </c>
      <c r="D318" s="7">
        <f t="shared" si="44"/>
        <v>2578.0672581568351</v>
      </c>
      <c r="E318" s="14">
        <f t="shared" si="37"/>
        <v>0</v>
      </c>
      <c r="F318" s="7">
        <f t="shared" si="38"/>
        <v>2578.0672581568351</v>
      </c>
      <c r="G318" s="7">
        <f t="shared" si="42"/>
        <v>1911.3073852453531</v>
      </c>
      <c r="H318" s="7">
        <f t="shared" si="43"/>
        <v>666.75987291148215</v>
      </c>
      <c r="I318" s="7">
        <f t="shared" si="39"/>
        <v>131440.66719705108</v>
      </c>
      <c r="J318" s="7">
        <f>SUM($H$18:$H318)</f>
        <v>477438.91190225794</v>
      </c>
    </row>
    <row r="319" spans="1:10" x14ac:dyDescent="0.2">
      <c r="A319" s="8">
        <f t="shared" si="40"/>
        <v>302</v>
      </c>
      <c r="B319" s="5">
        <f t="shared" si="36"/>
        <v>48305</v>
      </c>
      <c r="C319" s="7">
        <f t="shared" si="41"/>
        <v>131440.66719705108</v>
      </c>
      <c r="D319" s="7">
        <f t="shared" si="44"/>
        <v>2578.0672581568351</v>
      </c>
      <c r="E319" s="14">
        <f t="shared" si="37"/>
        <v>0</v>
      </c>
      <c r="F319" s="7">
        <f t="shared" si="38"/>
        <v>2578.0672581568351</v>
      </c>
      <c r="G319" s="7">
        <f t="shared" si="42"/>
        <v>1920.8639221715798</v>
      </c>
      <c r="H319" s="7">
        <f t="shared" si="43"/>
        <v>657.20333598525542</v>
      </c>
      <c r="I319" s="7">
        <f t="shared" si="39"/>
        <v>129519.80327487949</v>
      </c>
      <c r="J319" s="7">
        <f>SUM($H$18:$H319)</f>
        <v>478096.11523824319</v>
      </c>
    </row>
    <row r="320" spans="1:10" x14ac:dyDescent="0.2">
      <c r="A320" s="8">
        <f t="shared" si="40"/>
        <v>303</v>
      </c>
      <c r="B320" s="5">
        <f t="shared" si="36"/>
        <v>48335</v>
      </c>
      <c r="C320" s="7">
        <f t="shared" si="41"/>
        <v>129519.80327487949</v>
      </c>
      <c r="D320" s="7">
        <f t="shared" si="44"/>
        <v>2578.0672581568351</v>
      </c>
      <c r="E320" s="14">
        <f t="shared" si="37"/>
        <v>0</v>
      </c>
      <c r="F320" s="7">
        <f t="shared" si="38"/>
        <v>2578.0672581568351</v>
      </c>
      <c r="G320" s="7">
        <f t="shared" si="42"/>
        <v>1930.4682417824376</v>
      </c>
      <c r="H320" s="7">
        <f t="shared" si="43"/>
        <v>647.59901637439748</v>
      </c>
      <c r="I320" s="7">
        <f t="shared" si="39"/>
        <v>127589.33503309706</v>
      </c>
      <c r="J320" s="7">
        <f>SUM($H$18:$H320)</f>
        <v>478743.71425461757</v>
      </c>
    </row>
    <row r="321" spans="1:10" x14ac:dyDescent="0.2">
      <c r="A321" s="8">
        <f t="shared" si="40"/>
        <v>304</v>
      </c>
      <c r="B321" s="5">
        <f t="shared" si="36"/>
        <v>48366</v>
      </c>
      <c r="C321" s="7">
        <f t="shared" si="41"/>
        <v>127589.33503309706</v>
      </c>
      <c r="D321" s="7">
        <f t="shared" si="44"/>
        <v>2578.0672581568351</v>
      </c>
      <c r="E321" s="14">
        <f t="shared" si="37"/>
        <v>0</v>
      </c>
      <c r="F321" s="7">
        <f t="shared" si="38"/>
        <v>2578.0672581568351</v>
      </c>
      <c r="G321" s="7">
        <f t="shared" si="42"/>
        <v>1940.1205829913497</v>
      </c>
      <c r="H321" s="7">
        <f t="shared" si="43"/>
        <v>637.94667516548532</v>
      </c>
      <c r="I321" s="7">
        <f t="shared" si="39"/>
        <v>125649.2144501057</v>
      </c>
      <c r="J321" s="7">
        <f>SUM($H$18:$H321)</f>
        <v>479381.66092978307</v>
      </c>
    </row>
    <row r="322" spans="1:10" x14ac:dyDescent="0.2">
      <c r="A322" s="8">
        <f t="shared" si="40"/>
        <v>305</v>
      </c>
      <c r="B322" s="5">
        <f t="shared" si="36"/>
        <v>48396</v>
      </c>
      <c r="C322" s="7">
        <f t="shared" si="41"/>
        <v>125649.2144501057</v>
      </c>
      <c r="D322" s="7">
        <f t="shared" si="44"/>
        <v>2578.0672581568351</v>
      </c>
      <c r="E322" s="14">
        <f t="shared" si="37"/>
        <v>0</v>
      </c>
      <c r="F322" s="7">
        <f t="shared" si="38"/>
        <v>2578.0672581568351</v>
      </c>
      <c r="G322" s="7">
        <f t="shared" si="42"/>
        <v>1949.8211859063067</v>
      </c>
      <c r="H322" s="7">
        <f t="shared" si="43"/>
        <v>628.24607225052853</v>
      </c>
      <c r="I322" s="7">
        <f t="shared" si="39"/>
        <v>123699.3932641994</v>
      </c>
      <c r="J322" s="7">
        <f>SUM($H$18:$H322)</f>
        <v>480009.90700203361</v>
      </c>
    </row>
    <row r="323" spans="1:10" x14ac:dyDescent="0.2">
      <c r="A323" s="8">
        <f t="shared" si="40"/>
        <v>306</v>
      </c>
      <c r="B323" s="5">
        <f t="shared" si="36"/>
        <v>48427</v>
      </c>
      <c r="C323" s="7">
        <f t="shared" si="41"/>
        <v>123699.3932641994</v>
      </c>
      <c r="D323" s="7">
        <f t="shared" si="44"/>
        <v>2578.0672581568351</v>
      </c>
      <c r="E323" s="14">
        <f t="shared" si="37"/>
        <v>0</v>
      </c>
      <c r="F323" s="7">
        <f t="shared" si="38"/>
        <v>2578.0672581568351</v>
      </c>
      <c r="G323" s="7">
        <f t="shared" si="42"/>
        <v>1959.5702918358381</v>
      </c>
      <c r="H323" s="7">
        <f t="shared" si="43"/>
        <v>618.49696632099699</v>
      </c>
      <c r="I323" s="7">
        <f t="shared" si="39"/>
        <v>121739.82297236356</v>
      </c>
      <c r="J323" s="7">
        <f>SUM($H$18:$H323)</f>
        <v>480628.40396835463</v>
      </c>
    </row>
    <row r="324" spans="1:10" x14ac:dyDescent="0.2">
      <c r="A324" s="8">
        <f t="shared" si="40"/>
        <v>307</v>
      </c>
      <c r="B324" s="5">
        <f t="shared" si="36"/>
        <v>48458</v>
      </c>
      <c r="C324" s="7">
        <f t="shared" si="41"/>
        <v>121739.82297236356</v>
      </c>
      <c r="D324" s="7">
        <f t="shared" si="44"/>
        <v>2578.0672581568351</v>
      </c>
      <c r="E324" s="14">
        <f t="shared" si="37"/>
        <v>0</v>
      </c>
      <c r="F324" s="7">
        <f t="shared" si="38"/>
        <v>2578.0672581568351</v>
      </c>
      <c r="G324" s="7">
        <f t="shared" si="42"/>
        <v>1969.3681432950175</v>
      </c>
      <c r="H324" s="7">
        <f t="shared" si="43"/>
        <v>608.69911486181775</v>
      </c>
      <c r="I324" s="7">
        <f t="shared" si="39"/>
        <v>119770.45482906855</v>
      </c>
      <c r="J324" s="7">
        <f>SUM($H$18:$H324)</f>
        <v>481237.10308321647</v>
      </c>
    </row>
    <row r="325" spans="1:10" x14ac:dyDescent="0.2">
      <c r="A325" s="8">
        <f t="shared" si="40"/>
        <v>308</v>
      </c>
      <c r="B325" s="5">
        <f t="shared" si="36"/>
        <v>48488</v>
      </c>
      <c r="C325" s="7">
        <f t="shared" si="41"/>
        <v>119770.45482906855</v>
      </c>
      <c r="D325" s="7">
        <f t="shared" si="44"/>
        <v>2578.0672581568351</v>
      </c>
      <c r="E325" s="14">
        <f t="shared" si="37"/>
        <v>0</v>
      </c>
      <c r="F325" s="7">
        <f t="shared" si="38"/>
        <v>2578.0672581568351</v>
      </c>
      <c r="G325" s="7">
        <f t="shared" si="42"/>
        <v>1979.2149840114926</v>
      </c>
      <c r="H325" s="7">
        <f t="shared" si="43"/>
        <v>598.85227414534268</v>
      </c>
      <c r="I325" s="7">
        <f t="shared" si="39"/>
        <v>117791.23984505706</v>
      </c>
      <c r="J325" s="7">
        <f>SUM($H$18:$H325)</f>
        <v>481835.95535736182</v>
      </c>
    </row>
    <row r="326" spans="1:10" x14ac:dyDescent="0.2">
      <c r="A326" s="8">
        <f t="shared" si="40"/>
        <v>309</v>
      </c>
      <c r="B326" s="5">
        <f t="shared" si="36"/>
        <v>48519</v>
      </c>
      <c r="C326" s="7">
        <f t="shared" si="41"/>
        <v>117791.23984505706</v>
      </c>
      <c r="D326" s="7">
        <f t="shared" si="44"/>
        <v>2578.0672581568351</v>
      </c>
      <c r="E326" s="14">
        <f t="shared" si="37"/>
        <v>0</v>
      </c>
      <c r="F326" s="7">
        <f t="shared" si="38"/>
        <v>2578.0672581568351</v>
      </c>
      <c r="G326" s="7">
        <f t="shared" si="42"/>
        <v>1989.1110589315499</v>
      </c>
      <c r="H326" s="7">
        <f t="shared" si="43"/>
        <v>588.95619922528533</v>
      </c>
      <c r="I326" s="7">
        <f t="shared" si="39"/>
        <v>115802.12878612551</v>
      </c>
      <c r="J326" s="7">
        <f>SUM($H$18:$H326)</f>
        <v>482424.91155658709</v>
      </c>
    </row>
    <row r="327" spans="1:10" x14ac:dyDescent="0.2">
      <c r="A327" s="8">
        <f t="shared" si="40"/>
        <v>310</v>
      </c>
      <c r="B327" s="5">
        <f t="shared" si="36"/>
        <v>48549</v>
      </c>
      <c r="C327" s="7">
        <f t="shared" si="41"/>
        <v>115802.12878612551</v>
      </c>
      <c r="D327" s="7">
        <f t="shared" si="44"/>
        <v>2578.0672581568351</v>
      </c>
      <c r="E327" s="14">
        <f t="shared" si="37"/>
        <v>0</v>
      </c>
      <c r="F327" s="7">
        <f t="shared" si="38"/>
        <v>2578.0672581568351</v>
      </c>
      <c r="G327" s="7">
        <f t="shared" si="42"/>
        <v>1999.0566142262076</v>
      </c>
      <c r="H327" s="7">
        <f t="shared" si="43"/>
        <v>579.01064393062757</v>
      </c>
      <c r="I327" s="7">
        <f t="shared" si="39"/>
        <v>113803.0721718993</v>
      </c>
      <c r="J327" s="7">
        <f>SUM($H$18:$H327)</f>
        <v>483003.92220051773</v>
      </c>
    </row>
    <row r="328" spans="1:10" x14ac:dyDescent="0.2">
      <c r="A328" s="8">
        <f t="shared" si="40"/>
        <v>311</v>
      </c>
      <c r="B328" s="5">
        <f t="shared" si="36"/>
        <v>48580</v>
      </c>
      <c r="C328" s="7">
        <f t="shared" si="41"/>
        <v>113803.0721718993</v>
      </c>
      <c r="D328" s="7">
        <f t="shared" si="44"/>
        <v>2578.0672581568351</v>
      </c>
      <c r="E328" s="14">
        <f t="shared" si="37"/>
        <v>0</v>
      </c>
      <c r="F328" s="7">
        <f t="shared" si="38"/>
        <v>2578.0672581568351</v>
      </c>
      <c r="G328" s="7">
        <f t="shared" si="42"/>
        <v>2009.0518972973387</v>
      </c>
      <c r="H328" s="7">
        <f t="shared" si="43"/>
        <v>569.01536085949647</v>
      </c>
      <c r="I328" s="7">
        <f t="shared" si="39"/>
        <v>111794.02027460196</v>
      </c>
      <c r="J328" s="7">
        <f>SUM($H$18:$H328)</f>
        <v>483572.93756137724</v>
      </c>
    </row>
    <row r="329" spans="1:10" x14ac:dyDescent="0.2">
      <c r="A329" s="8">
        <f t="shared" si="40"/>
        <v>312</v>
      </c>
      <c r="B329" s="5">
        <f t="shared" si="36"/>
        <v>48611</v>
      </c>
      <c r="C329" s="7">
        <f t="shared" si="41"/>
        <v>111794.02027460196</v>
      </c>
      <c r="D329" s="7">
        <f t="shared" si="44"/>
        <v>2578.0672581568351</v>
      </c>
      <c r="E329" s="14">
        <f t="shared" si="37"/>
        <v>0</v>
      </c>
      <c r="F329" s="7">
        <f t="shared" si="38"/>
        <v>2578.0672581568351</v>
      </c>
      <c r="G329" s="7">
        <f t="shared" si="42"/>
        <v>2019.0971567838253</v>
      </c>
      <c r="H329" s="7">
        <f t="shared" si="43"/>
        <v>558.97010137300981</v>
      </c>
      <c r="I329" s="7">
        <f t="shared" si="39"/>
        <v>109774.92311781814</v>
      </c>
      <c r="J329" s="7">
        <f>SUM($H$18:$H329)</f>
        <v>484131.90766275028</v>
      </c>
    </row>
    <row r="330" spans="1:10" x14ac:dyDescent="0.2">
      <c r="A330" s="8">
        <f t="shared" si="40"/>
        <v>313</v>
      </c>
      <c r="B330" s="5">
        <f t="shared" si="36"/>
        <v>48639</v>
      </c>
      <c r="C330" s="7">
        <f t="shared" si="41"/>
        <v>109774.92311781814</v>
      </c>
      <c r="D330" s="7">
        <f t="shared" si="44"/>
        <v>2578.0672581568351</v>
      </c>
      <c r="E330" s="14">
        <f t="shared" si="37"/>
        <v>0</v>
      </c>
      <c r="F330" s="7">
        <f t="shared" si="38"/>
        <v>2578.0672581568351</v>
      </c>
      <c r="G330" s="7">
        <f t="shared" si="42"/>
        <v>2029.1926425677443</v>
      </c>
      <c r="H330" s="7">
        <f t="shared" si="43"/>
        <v>548.87461558909069</v>
      </c>
      <c r="I330" s="7">
        <f t="shared" si="39"/>
        <v>107745.7304752504</v>
      </c>
      <c r="J330" s="7">
        <f>SUM($H$18:$H330)</f>
        <v>484680.78227833938</v>
      </c>
    </row>
    <row r="331" spans="1:10" x14ac:dyDescent="0.2">
      <c r="A331" s="8">
        <f t="shared" si="40"/>
        <v>314</v>
      </c>
      <c r="B331" s="5">
        <f t="shared" si="36"/>
        <v>48670</v>
      </c>
      <c r="C331" s="7">
        <f t="shared" si="41"/>
        <v>107745.7304752504</v>
      </c>
      <c r="D331" s="7">
        <f t="shared" si="44"/>
        <v>2578.0672581568351</v>
      </c>
      <c r="E331" s="14">
        <f t="shared" si="37"/>
        <v>0</v>
      </c>
      <c r="F331" s="7">
        <f t="shared" si="38"/>
        <v>2578.0672581568351</v>
      </c>
      <c r="G331" s="7">
        <f t="shared" si="42"/>
        <v>2039.3386057805833</v>
      </c>
      <c r="H331" s="7">
        <f t="shared" si="43"/>
        <v>538.72865237625194</v>
      </c>
      <c r="I331" s="7">
        <f t="shared" si="39"/>
        <v>105706.39186946982</v>
      </c>
      <c r="J331" s="7">
        <f>SUM($H$18:$H331)</f>
        <v>485219.51093071565</v>
      </c>
    </row>
    <row r="332" spans="1:10" x14ac:dyDescent="0.2">
      <c r="A332" s="8">
        <f t="shared" si="40"/>
        <v>315</v>
      </c>
      <c r="B332" s="5">
        <f t="shared" si="36"/>
        <v>48700</v>
      </c>
      <c r="C332" s="7">
        <f t="shared" si="41"/>
        <v>105706.39186946982</v>
      </c>
      <c r="D332" s="7">
        <f t="shared" si="44"/>
        <v>2578.0672581568351</v>
      </c>
      <c r="E332" s="14">
        <f t="shared" si="37"/>
        <v>0</v>
      </c>
      <c r="F332" s="7">
        <f t="shared" si="38"/>
        <v>2578.0672581568351</v>
      </c>
      <c r="G332" s="7">
        <f t="shared" si="42"/>
        <v>2049.535298809486</v>
      </c>
      <c r="H332" s="7">
        <f t="shared" si="43"/>
        <v>528.53195934734913</v>
      </c>
      <c r="I332" s="7">
        <f t="shared" si="39"/>
        <v>103656.85657066034</v>
      </c>
      <c r="J332" s="7">
        <f>SUM($H$18:$H332)</f>
        <v>485748.04289006302</v>
      </c>
    </row>
    <row r="333" spans="1:10" x14ac:dyDescent="0.2">
      <c r="A333" s="8">
        <f t="shared" si="40"/>
        <v>316</v>
      </c>
      <c r="B333" s="5">
        <f t="shared" si="36"/>
        <v>48731</v>
      </c>
      <c r="C333" s="7">
        <f t="shared" si="41"/>
        <v>103656.85657066034</v>
      </c>
      <c r="D333" s="7">
        <f t="shared" si="44"/>
        <v>2578.0672581568351</v>
      </c>
      <c r="E333" s="14">
        <f t="shared" si="37"/>
        <v>0</v>
      </c>
      <c r="F333" s="7">
        <f t="shared" si="38"/>
        <v>2578.0672581568351</v>
      </c>
      <c r="G333" s="7">
        <f t="shared" si="42"/>
        <v>2059.7829753035335</v>
      </c>
      <c r="H333" s="7">
        <f t="shared" si="43"/>
        <v>518.28428285330165</v>
      </c>
      <c r="I333" s="7">
        <f t="shared" si="39"/>
        <v>101597.07359535681</v>
      </c>
      <c r="J333" s="7">
        <f>SUM($H$18:$H333)</f>
        <v>486266.32717291632</v>
      </c>
    </row>
    <row r="334" spans="1:10" x14ac:dyDescent="0.2">
      <c r="A334" s="8">
        <f t="shared" si="40"/>
        <v>317</v>
      </c>
      <c r="B334" s="5">
        <f t="shared" si="36"/>
        <v>48761</v>
      </c>
      <c r="C334" s="7">
        <f t="shared" si="41"/>
        <v>101597.07359535681</v>
      </c>
      <c r="D334" s="7">
        <f t="shared" si="44"/>
        <v>2578.0672581568351</v>
      </c>
      <c r="E334" s="14">
        <f t="shared" si="37"/>
        <v>0</v>
      </c>
      <c r="F334" s="7">
        <f t="shared" si="38"/>
        <v>2578.0672581568351</v>
      </c>
      <c r="G334" s="7">
        <f t="shared" si="42"/>
        <v>2070.0818901800512</v>
      </c>
      <c r="H334" s="7">
        <f t="shared" si="43"/>
        <v>507.98536797678406</v>
      </c>
      <c r="I334" s="7">
        <f t="shared" si="39"/>
        <v>99526.991705176755</v>
      </c>
      <c r="J334" s="7">
        <f>SUM($H$18:$H334)</f>
        <v>486774.31254089309</v>
      </c>
    </row>
    <row r="335" spans="1:10" x14ac:dyDescent="0.2">
      <c r="A335" s="8">
        <f t="shared" si="40"/>
        <v>318</v>
      </c>
      <c r="B335" s="5">
        <f t="shared" si="36"/>
        <v>48792</v>
      </c>
      <c r="C335" s="7">
        <f t="shared" si="41"/>
        <v>99526.991705176755</v>
      </c>
      <c r="D335" s="7">
        <f t="shared" si="44"/>
        <v>2578.0672581568351</v>
      </c>
      <c r="E335" s="14">
        <f t="shared" si="37"/>
        <v>0</v>
      </c>
      <c r="F335" s="7">
        <f t="shared" si="38"/>
        <v>2578.0672581568351</v>
      </c>
      <c r="G335" s="7">
        <f t="shared" si="42"/>
        <v>2080.4322996309515</v>
      </c>
      <c r="H335" s="7">
        <f t="shared" si="43"/>
        <v>497.63495852588375</v>
      </c>
      <c r="I335" s="7">
        <f t="shared" si="39"/>
        <v>97446.559405545806</v>
      </c>
      <c r="J335" s="7">
        <f>SUM($H$18:$H335)</f>
        <v>487271.94749941898</v>
      </c>
    </row>
    <row r="336" spans="1:10" x14ac:dyDescent="0.2">
      <c r="A336" s="8">
        <f t="shared" si="40"/>
        <v>319</v>
      </c>
      <c r="B336" s="5">
        <f t="shared" si="36"/>
        <v>48823</v>
      </c>
      <c r="C336" s="7">
        <f t="shared" si="41"/>
        <v>97446.559405545806</v>
      </c>
      <c r="D336" s="7">
        <f t="shared" si="44"/>
        <v>2578.0672581568351</v>
      </c>
      <c r="E336" s="14">
        <f t="shared" si="37"/>
        <v>0</v>
      </c>
      <c r="F336" s="7">
        <f t="shared" si="38"/>
        <v>2578.0672581568351</v>
      </c>
      <c r="G336" s="7">
        <f t="shared" si="42"/>
        <v>2090.8344611291059</v>
      </c>
      <c r="H336" s="7">
        <f t="shared" si="43"/>
        <v>487.23279702772902</v>
      </c>
      <c r="I336" s="7">
        <f t="shared" si="39"/>
        <v>95355.724944416696</v>
      </c>
      <c r="J336" s="7">
        <f>SUM($H$18:$H336)</f>
        <v>487759.18029644672</v>
      </c>
    </row>
    <row r="337" spans="1:10" x14ac:dyDescent="0.2">
      <c r="A337" s="8">
        <f t="shared" si="40"/>
        <v>320</v>
      </c>
      <c r="B337" s="5">
        <f t="shared" si="36"/>
        <v>48853</v>
      </c>
      <c r="C337" s="7">
        <f t="shared" si="41"/>
        <v>95355.724944416696</v>
      </c>
      <c r="D337" s="7">
        <f t="shared" si="44"/>
        <v>2578.0672581568351</v>
      </c>
      <c r="E337" s="14">
        <f t="shared" si="37"/>
        <v>0</v>
      </c>
      <c r="F337" s="7">
        <f t="shared" si="38"/>
        <v>2578.0672581568351</v>
      </c>
      <c r="G337" s="7">
        <f t="shared" si="42"/>
        <v>2101.2886334347518</v>
      </c>
      <c r="H337" s="7">
        <f t="shared" si="43"/>
        <v>476.77862472208341</v>
      </c>
      <c r="I337" s="7">
        <f t="shared" si="39"/>
        <v>93254.436310981939</v>
      </c>
      <c r="J337" s="7">
        <f>SUM($H$18:$H337)</f>
        <v>488235.95892116881</v>
      </c>
    </row>
    <row r="338" spans="1:10" x14ac:dyDescent="0.2">
      <c r="A338" s="8">
        <f t="shared" si="40"/>
        <v>321</v>
      </c>
      <c r="B338" s="5">
        <f t="shared" ref="B338:B377" si="45">IF(Pay_Num&lt;&gt;"",DATE(YEAR(Loan_Start),MONTH(Loan_Start)+(Pay_Num)*12/Num_Pmt_Per_Year,DAY(Loan_Start)),"")</f>
        <v>48884</v>
      </c>
      <c r="C338" s="7">
        <f t="shared" si="41"/>
        <v>93254.436310981939</v>
      </c>
      <c r="D338" s="7">
        <f t="shared" si="44"/>
        <v>2578.0672581568351</v>
      </c>
      <c r="E338" s="14">
        <f t="shared" ref="E338:E377" si="46">IF(AND(Pay_Num&lt;&gt;"",Sched_Pay+Scheduled_Extra_Payments&lt;Beg_Bal),Scheduled_Extra_Payments,IF(AND(Pay_Num&lt;&gt;"",Beg_Bal-Sched_Pay&gt;0),Beg_Bal-Sched_Pay,IF(Pay_Num&lt;&gt;"",0,"")))</f>
        <v>0</v>
      </c>
      <c r="F338" s="7">
        <f t="shared" ref="F338:F377" si="47">IF(AND(Pay_Num&lt;&gt;"",Sched_Pay+Extra_Pay&lt;Beg_Bal),Sched_Pay+Extra_Pay,IF(Pay_Num&lt;&gt;"",Beg_Bal,""))</f>
        <v>2578.0672581568351</v>
      </c>
      <c r="G338" s="7">
        <f t="shared" si="42"/>
        <v>2111.7950766019253</v>
      </c>
      <c r="H338" s="7">
        <f t="shared" si="43"/>
        <v>466.27218155490965</v>
      </c>
      <c r="I338" s="7">
        <f t="shared" ref="I338:I377" si="48">IF(AND(Pay_Num&lt;&gt;"",Sched_Pay+Extra_Pay&lt;Beg_Bal),Beg_Bal-Princ,IF(Pay_Num&lt;&gt;"",0,""))</f>
        <v>91142.641234380018</v>
      </c>
      <c r="J338" s="7">
        <f>SUM($H$18:$H338)</f>
        <v>488702.23110272374</v>
      </c>
    </row>
    <row r="339" spans="1:10" x14ac:dyDescent="0.2">
      <c r="A339" s="8">
        <f t="shared" ref="A339:A377" si="49">IF(Values_Entered,A338+1,"")</f>
        <v>322</v>
      </c>
      <c r="B339" s="5">
        <f t="shared" si="45"/>
        <v>48914</v>
      </c>
      <c r="C339" s="7">
        <f t="shared" ref="C339:C377" si="50">IF(Pay_Num&lt;&gt;"",I338,"")</f>
        <v>91142.641234380018</v>
      </c>
      <c r="D339" s="7">
        <f t="shared" si="44"/>
        <v>2578.0672581568351</v>
      </c>
      <c r="E339" s="14">
        <f t="shared" si="46"/>
        <v>0</v>
      </c>
      <c r="F339" s="7">
        <f t="shared" si="47"/>
        <v>2578.0672581568351</v>
      </c>
      <c r="G339" s="7">
        <f t="shared" ref="G339:G377" si="51">IF(Pay_Num&lt;&gt;"",Total_Pay-Int,"")</f>
        <v>2122.3540519849348</v>
      </c>
      <c r="H339" s="7">
        <f t="shared" ref="H339:H377" si="52">IF(Pay_Num&lt;&gt;"",Beg_Bal*Interest_Rate/Num_Pmt_Per_Year,"")</f>
        <v>455.71320617190008</v>
      </c>
      <c r="I339" s="7">
        <f t="shared" si="48"/>
        <v>89020.287182395085</v>
      </c>
      <c r="J339" s="7">
        <f>SUM($H$18:$H339)</f>
        <v>489157.94430889562</v>
      </c>
    </row>
    <row r="340" spans="1:10" x14ac:dyDescent="0.2">
      <c r="A340" s="8">
        <f t="shared" si="49"/>
        <v>323</v>
      </c>
      <c r="B340" s="5">
        <f t="shared" si="45"/>
        <v>48945</v>
      </c>
      <c r="C340" s="7">
        <f t="shared" si="50"/>
        <v>89020.287182395085</v>
      </c>
      <c r="D340" s="7">
        <f t="shared" ref="D340:D377" si="53">IF(Pay_Num&lt;&gt;"",Scheduled_Monthly_Payment,"")</f>
        <v>2578.0672581568351</v>
      </c>
      <c r="E340" s="14">
        <f t="shared" si="46"/>
        <v>0</v>
      </c>
      <c r="F340" s="7">
        <f t="shared" si="47"/>
        <v>2578.0672581568351</v>
      </c>
      <c r="G340" s="7">
        <f t="shared" si="51"/>
        <v>2132.9658222448597</v>
      </c>
      <c r="H340" s="7">
        <f t="shared" si="52"/>
        <v>445.10143591197539</v>
      </c>
      <c r="I340" s="7">
        <f t="shared" si="48"/>
        <v>86887.321360150221</v>
      </c>
      <c r="J340" s="7">
        <f>SUM($H$18:$H340)</f>
        <v>489603.04574480758</v>
      </c>
    </row>
    <row r="341" spans="1:10" x14ac:dyDescent="0.2">
      <c r="A341" s="8">
        <f t="shared" si="49"/>
        <v>324</v>
      </c>
      <c r="B341" s="5">
        <f t="shared" si="45"/>
        <v>48976</v>
      </c>
      <c r="C341" s="7">
        <f t="shared" si="50"/>
        <v>86887.321360150221</v>
      </c>
      <c r="D341" s="7">
        <f t="shared" si="53"/>
        <v>2578.0672581568351</v>
      </c>
      <c r="E341" s="14">
        <f t="shared" si="46"/>
        <v>0</v>
      </c>
      <c r="F341" s="7">
        <f t="shared" si="47"/>
        <v>2578.0672581568351</v>
      </c>
      <c r="G341" s="7">
        <f t="shared" si="51"/>
        <v>2143.6306513560839</v>
      </c>
      <c r="H341" s="7">
        <f t="shared" si="52"/>
        <v>434.43660680075112</v>
      </c>
      <c r="I341" s="7">
        <f t="shared" si="48"/>
        <v>84743.690708794136</v>
      </c>
      <c r="J341" s="7">
        <f>SUM($H$18:$H341)</f>
        <v>490037.48235160834</v>
      </c>
    </row>
    <row r="342" spans="1:10" x14ac:dyDescent="0.2">
      <c r="A342" s="8">
        <f t="shared" si="49"/>
        <v>325</v>
      </c>
      <c r="B342" s="5">
        <f t="shared" si="45"/>
        <v>49004</v>
      </c>
      <c r="C342" s="7">
        <f t="shared" si="50"/>
        <v>84743.690708794136</v>
      </c>
      <c r="D342" s="7">
        <f t="shared" si="53"/>
        <v>2578.0672581568351</v>
      </c>
      <c r="E342" s="14">
        <f t="shared" si="46"/>
        <v>0</v>
      </c>
      <c r="F342" s="7">
        <f t="shared" si="47"/>
        <v>2578.0672581568351</v>
      </c>
      <c r="G342" s="7">
        <f t="shared" si="51"/>
        <v>2154.3488046128646</v>
      </c>
      <c r="H342" s="7">
        <f t="shared" si="52"/>
        <v>423.71845354397061</v>
      </c>
      <c r="I342" s="7">
        <f t="shared" si="48"/>
        <v>82589.341904181274</v>
      </c>
      <c r="J342" s="7">
        <f>SUM($H$18:$H342)</f>
        <v>490461.2008051523</v>
      </c>
    </row>
    <row r="343" spans="1:10" x14ac:dyDescent="0.2">
      <c r="A343" s="8">
        <f t="shared" si="49"/>
        <v>326</v>
      </c>
      <c r="B343" s="5">
        <f t="shared" si="45"/>
        <v>49035</v>
      </c>
      <c r="C343" s="7">
        <f t="shared" si="50"/>
        <v>82589.341904181274</v>
      </c>
      <c r="D343" s="7">
        <f t="shared" si="53"/>
        <v>2578.0672581568351</v>
      </c>
      <c r="E343" s="14">
        <f t="shared" si="46"/>
        <v>0</v>
      </c>
      <c r="F343" s="7">
        <f t="shared" si="47"/>
        <v>2578.0672581568351</v>
      </c>
      <c r="G343" s="7">
        <f t="shared" si="51"/>
        <v>2165.1205486359286</v>
      </c>
      <c r="H343" s="7">
        <f t="shared" si="52"/>
        <v>412.94670952090632</v>
      </c>
      <c r="I343" s="7">
        <f t="shared" si="48"/>
        <v>80424.221355545349</v>
      </c>
      <c r="J343" s="7">
        <f>SUM($H$18:$H343)</f>
        <v>490874.14751467318</v>
      </c>
    </row>
    <row r="344" spans="1:10" x14ac:dyDescent="0.2">
      <c r="A344" s="8">
        <f t="shared" si="49"/>
        <v>327</v>
      </c>
      <c r="B344" s="5">
        <f t="shared" si="45"/>
        <v>49065</v>
      </c>
      <c r="C344" s="7">
        <f t="shared" si="50"/>
        <v>80424.221355545349</v>
      </c>
      <c r="D344" s="7">
        <f t="shared" si="53"/>
        <v>2578.0672581568351</v>
      </c>
      <c r="E344" s="14">
        <f t="shared" si="46"/>
        <v>0</v>
      </c>
      <c r="F344" s="7">
        <f t="shared" si="47"/>
        <v>2578.0672581568351</v>
      </c>
      <c r="G344" s="7">
        <f t="shared" si="51"/>
        <v>2175.9461513791084</v>
      </c>
      <c r="H344" s="7">
        <f t="shared" si="52"/>
        <v>402.12110677772671</v>
      </c>
      <c r="I344" s="7">
        <f t="shared" si="48"/>
        <v>78248.275204166246</v>
      </c>
      <c r="J344" s="7">
        <f>SUM($H$18:$H344)</f>
        <v>491276.26862145093</v>
      </c>
    </row>
    <row r="345" spans="1:10" x14ac:dyDescent="0.2">
      <c r="A345" s="8">
        <f t="shared" si="49"/>
        <v>328</v>
      </c>
      <c r="B345" s="5">
        <f t="shared" si="45"/>
        <v>49096</v>
      </c>
      <c r="C345" s="7">
        <f t="shared" si="50"/>
        <v>78248.275204166246</v>
      </c>
      <c r="D345" s="7">
        <f t="shared" si="53"/>
        <v>2578.0672581568351</v>
      </c>
      <c r="E345" s="14">
        <f t="shared" si="46"/>
        <v>0</v>
      </c>
      <c r="F345" s="7">
        <f t="shared" si="47"/>
        <v>2578.0672581568351</v>
      </c>
      <c r="G345" s="7">
        <f t="shared" si="51"/>
        <v>2186.8258821360041</v>
      </c>
      <c r="H345" s="7">
        <f t="shared" si="52"/>
        <v>391.24137602083124</v>
      </c>
      <c r="I345" s="7">
        <f t="shared" si="48"/>
        <v>76061.449322030239</v>
      </c>
      <c r="J345" s="7">
        <f>SUM($H$18:$H345)</f>
        <v>491667.50999747176</v>
      </c>
    </row>
    <row r="346" spans="1:10" x14ac:dyDescent="0.2">
      <c r="A346" s="8">
        <f t="shared" si="49"/>
        <v>329</v>
      </c>
      <c r="B346" s="5">
        <f t="shared" si="45"/>
        <v>49126</v>
      </c>
      <c r="C346" s="7">
        <f t="shared" si="50"/>
        <v>76061.449322030239</v>
      </c>
      <c r="D346" s="7">
        <f t="shared" si="53"/>
        <v>2578.0672581568351</v>
      </c>
      <c r="E346" s="14">
        <f t="shared" si="46"/>
        <v>0</v>
      </c>
      <c r="F346" s="7">
        <f t="shared" si="47"/>
        <v>2578.0672581568351</v>
      </c>
      <c r="G346" s="7">
        <f t="shared" si="51"/>
        <v>2197.7600115466839</v>
      </c>
      <c r="H346" s="7">
        <f t="shared" si="52"/>
        <v>380.3072466101512</v>
      </c>
      <c r="I346" s="7">
        <f t="shared" si="48"/>
        <v>73863.689310483562</v>
      </c>
      <c r="J346" s="7">
        <f>SUM($H$18:$H346)</f>
        <v>492047.81724408193</v>
      </c>
    </row>
    <row r="347" spans="1:10" x14ac:dyDescent="0.2">
      <c r="A347" s="8">
        <f t="shared" si="49"/>
        <v>330</v>
      </c>
      <c r="B347" s="5">
        <f t="shared" si="45"/>
        <v>49157</v>
      </c>
      <c r="C347" s="7">
        <f t="shared" si="50"/>
        <v>73863.689310483562</v>
      </c>
      <c r="D347" s="7">
        <f t="shared" si="53"/>
        <v>2578.0672581568351</v>
      </c>
      <c r="E347" s="14">
        <f t="shared" si="46"/>
        <v>0</v>
      </c>
      <c r="F347" s="7">
        <f t="shared" si="47"/>
        <v>2578.0672581568351</v>
      </c>
      <c r="G347" s="7">
        <f t="shared" si="51"/>
        <v>2208.7488116044174</v>
      </c>
      <c r="H347" s="7">
        <f t="shared" si="52"/>
        <v>369.31844655241781</v>
      </c>
      <c r="I347" s="7">
        <f t="shared" si="48"/>
        <v>71654.94049887915</v>
      </c>
      <c r="J347" s="7">
        <f>SUM($H$18:$H347)</f>
        <v>492417.13569063437</v>
      </c>
    </row>
    <row r="348" spans="1:10" x14ac:dyDescent="0.2">
      <c r="A348" s="8">
        <f t="shared" si="49"/>
        <v>331</v>
      </c>
      <c r="B348" s="5">
        <f t="shared" si="45"/>
        <v>49188</v>
      </c>
      <c r="C348" s="7">
        <f t="shared" si="50"/>
        <v>71654.94049887915</v>
      </c>
      <c r="D348" s="7">
        <f t="shared" si="53"/>
        <v>2578.0672581568351</v>
      </c>
      <c r="E348" s="14">
        <f t="shared" si="46"/>
        <v>0</v>
      </c>
      <c r="F348" s="7">
        <f t="shared" si="47"/>
        <v>2578.0672581568351</v>
      </c>
      <c r="G348" s="7">
        <f t="shared" si="51"/>
        <v>2219.7925556624396</v>
      </c>
      <c r="H348" s="7">
        <f t="shared" si="52"/>
        <v>358.27470249439574</v>
      </c>
      <c r="I348" s="7">
        <f t="shared" si="48"/>
        <v>69435.147943216711</v>
      </c>
      <c r="J348" s="7">
        <f>SUM($H$18:$H348)</f>
        <v>492775.41039312875</v>
      </c>
    </row>
    <row r="349" spans="1:10" x14ac:dyDescent="0.2">
      <c r="A349" s="8">
        <f t="shared" si="49"/>
        <v>332</v>
      </c>
      <c r="B349" s="5">
        <f t="shared" si="45"/>
        <v>49218</v>
      </c>
      <c r="C349" s="7">
        <f t="shared" si="50"/>
        <v>69435.147943216711</v>
      </c>
      <c r="D349" s="7">
        <f t="shared" si="53"/>
        <v>2578.0672581568351</v>
      </c>
      <c r="E349" s="14">
        <f t="shared" si="46"/>
        <v>0</v>
      </c>
      <c r="F349" s="7">
        <f t="shared" si="47"/>
        <v>2578.0672581568351</v>
      </c>
      <c r="G349" s="7">
        <f t="shared" si="51"/>
        <v>2230.8915184407515</v>
      </c>
      <c r="H349" s="7">
        <f t="shared" si="52"/>
        <v>347.17573971608357</v>
      </c>
      <c r="I349" s="7">
        <f t="shared" si="48"/>
        <v>67204.256424775958</v>
      </c>
      <c r="J349" s="7">
        <f>SUM($H$18:$H349)</f>
        <v>493122.58613284485</v>
      </c>
    </row>
    <row r="350" spans="1:10" x14ac:dyDescent="0.2">
      <c r="A350" s="8">
        <f t="shared" si="49"/>
        <v>333</v>
      </c>
      <c r="B350" s="5">
        <f t="shared" si="45"/>
        <v>49249</v>
      </c>
      <c r="C350" s="7">
        <f t="shared" si="50"/>
        <v>67204.256424775958</v>
      </c>
      <c r="D350" s="7">
        <f t="shared" si="53"/>
        <v>2578.0672581568351</v>
      </c>
      <c r="E350" s="14">
        <f t="shared" si="46"/>
        <v>0</v>
      </c>
      <c r="F350" s="7">
        <f t="shared" si="47"/>
        <v>2578.0672581568351</v>
      </c>
      <c r="G350" s="7">
        <f t="shared" si="51"/>
        <v>2242.0459760329554</v>
      </c>
      <c r="H350" s="7">
        <f t="shared" si="52"/>
        <v>336.02128212387976</v>
      </c>
      <c r="I350" s="7">
        <f t="shared" si="48"/>
        <v>64962.210448743004</v>
      </c>
      <c r="J350" s="7">
        <f>SUM($H$18:$H350)</f>
        <v>493458.60741496872</v>
      </c>
    </row>
    <row r="351" spans="1:10" x14ac:dyDescent="0.2">
      <c r="A351" s="8">
        <f t="shared" si="49"/>
        <v>334</v>
      </c>
      <c r="B351" s="5">
        <f t="shared" si="45"/>
        <v>49279</v>
      </c>
      <c r="C351" s="7">
        <f t="shared" si="50"/>
        <v>64962.210448743004</v>
      </c>
      <c r="D351" s="7">
        <f t="shared" si="53"/>
        <v>2578.0672581568351</v>
      </c>
      <c r="E351" s="14">
        <f t="shared" si="46"/>
        <v>0</v>
      </c>
      <c r="F351" s="7">
        <f t="shared" si="47"/>
        <v>2578.0672581568351</v>
      </c>
      <c r="G351" s="7">
        <f t="shared" si="51"/>
        <v>2253.2562059131201</v>
      </c>
      <c r="H351" s="7">
        <f t="shared" si="52"/>
        <v>324.81105224371498</v>
      </c>
      <c r="I351" s="7">
        <f t="shared" si="48"/>
        <v>62708.954242829881</v>
      </c>
      <c r="J351" s="7">
        <f>SUM($H$18:$H351)</f>
        <v>493783.41846721241</v>
      </c>
    </row>
    <row r="352" spans="1:10" x14ac:dyDescent="0.2">
      <c r="A352" s="8">
        <f t="shared" si="49"/>
        <v>335</v>
      </c>
      <c r="B352" s="5">
        <f t="shared" si="45"/>
        <v>49310</v>
      </c>
      <c r="C352" s="7">
        <f t="shared" si="50"/>
        <v>62708.954242829881</v>
      </c>
      <c r="D352" s="7">
        <f t="shared" si="53"/>
        <v>2578.0672581568351</v>
      </c>
      <c r="E352" s="14">
        <f t="shared" si="46"/>
        <v>0</v>
      </c>
      <c r="F352" s="7">
        <f t="shared" si="47"/>
        <v>2578.0672581568351</v>
      </c>
      <c r="G352" s="7">
        <f t="shared" si="51"/>
        <v>2264.5224869426856</v>
      </c>
      <c r="H352" s="7">
        <f t="shared" si="52"/>
        <v>313.54477121414942</v>
      </c>
      <c r="I352" s="7">
        <f t="shared" si="48"/>
        <v>60444.431755887199</v>
      </c>
      <c r="J352" s="7">
        <f>SUM($H$18:$H352)</f>
        <v>494096.96323842654</v>
      </c>
    </row>
    <row r="353" spans="1:10" x14ac:dyDescent="0.2">
      <c r="A353" s="8">
        <f t="shared" si="49"/>
        <v>336</v>
      </c>
      <c r="B353" s="5">
        <f t="shared" si="45"/>
        <v>49341</v>
      </c>
      <c r="C353" s="7">
        <f t="shared" si="50"/>
        <v>60444.431755887199</v>
      </c>
      <c r="D353" s="7">
        <f t="shared" si="53"/>
        <v>2578.0672581568351</v>
      </c>
      <c r="E353" s="14">
        <f t="shared" si="46"/>
        <v>0</v>
      </c>
      <c r="F353" s="7">
        <f t="shared" si="47"/>
        <v>2578.0672581568351</v>
      </c>
      <c r="G353" s="7">
        <f t="shared" si="51"/>
        <v>2275.845099377399</v>
      </c>
      <c r="H353" s="7">
        <f t="shared" si="52"/>
        <v>302.22215877943597</v>
      </c>
      <c r="I353" s="7">
        <f t="shared" si="48"/>
        <v>58168.586656509797</v>
      </c>
      <c r="J353" s="7">
        <f>SUM($H$18:$H353)</f>
        <v>494399.18539720599</v>
      </c>
    </row>
    <row r="354" spans="1:10" x14ac:dyDescent="0.2">
      <c r="A354" s="8">
        <f t="shared" si="49"/>
        <v>337</v>
      </c>
      <c r="B354" s="5">
        <f t="shared" si="45"/>
        <v>49369</v>
      </c>
      <c r="C354" s="7">
        <f t="shared" si="50"/>
        <v>58168.586656509797</v>
      </c>
      <c r="D354" s="7">
        <f t="shared" si="53"/>
        <v>2578.0672581568351</v>
      </c>
      <c r="E354" s="14">
        <f t="shared" si="46"/>
        <v>0</v>
      </c>
      <c r="F354" s="7">
        <f t="shared" si="47"/>
        <v>2578.0672581568351</v>
      </c>
      <c r="G354" s="7">
        <f t="shared" si="51"/>
        <v>2287.2243248742861</v>
      </c>
      <c r="H354" s="7">
        <f t="shared" si="52"/>
        <v>290.84293328254898</v>
      </c>
      <c r="I354" s="7">
        <f t="shared" si="48"/>
        <v>55881.362331635508</v>
      </c>
      <c r="J354" s="7">
        <f>SUM($H$18:$H354)</f>
        <v>494690.02833048854</v>
      </c>
    </row>
    <row r="355" spans="1:10" x14ac:dyDescent="0.2">
      <c r="A355" s="8">
        <f t="shared" si="49"/>
        <v>338</v>
      </c>
      <c r="B355" s="5">
        <f t="shared" si="45"/>
        <v>49400</v>
      </c>
      <c r="C355" s="7">
        <f t="shared" si="50"/>
        <v>55881.362331635508</v>
      </c>
      <c r="D355" s="7">
        <f t="shared" si="53"/>
        <v>2578.0672581568351</v>
      </c>
      <c r="E355" s="14">
        <f t="shared" si="46"/>
        <v>0</v>
      </c>
      <c r="F355" s="7">
        <f t="shared" si="47"/>
        <v>2578.0672581568351</v>
      </c>
      <c r="G355" s="7">
        <f t="shared" si="51"/>
        <v>2298.6604464986576</v>
      </c>
      <c r="H355" s="7">
        <f t="shared" si="52"/>
        <v>279.40681165817756</v>
      </c>
      <c r="I355" s="7">
        <f t="shared" si="48"/>
        <v>53582.701885136848</v>
      </c>
      <c r="J355" s="7">
        <f>SUM($H$18:$H355)</f>
        <v>494969.43514214671</v>
      </c>
    </row>
    <row r="356" spans="1:10" x14ac:dyDescent="0.2">
      <c r="A356" s="8">
        <f t="shared" si="49"/>
        <v>339</v>
      </c>
      <c r="B356" s="5">
        <f t="shared" si="45"/>
        <v>49430</v>
      </c>
      <c r="C356" s="7">
        <f t="shared" si="50"/>
        <v>53582.701885136848</v>
      </c>
      <c r="D356" s="7">
        <f t="shared" si="53"/>
        <v>2578.0672581568351</v>
      </c>
      <c r="E356" s="14">
        <f t="shared" si="46"/>
        <v>0</v>
      </c>
      <c r="F356" s="7">
        <f t="shared" si="47"/>
        <v>2578.0672581568351</v>
      </c>
      <c r="G356" s="7">
        <f t="shared" si="51"/>
        <v>2310.1537487311507</v>
      </c>
      <c r="H356" s="7">
        <f t="shared" si="52"/>
        <v>267.91350942568425</v>
      </c>
      <c r="I356" s="7">
        <f t="shared" si="48"/>
        <v>51272.548136405698</v>
      </c>
      <c r="J356" s="7">
        <f>SUM($H$18:$H356)</f>
        <v>495237.34865157242</v>
      </c>
    </row>
    <row r="357" spans="1:10" x14ac:dyDescent="0.2">
      <c r="A357" s="8">
        <f t="shared" si="49"/>
        <v>340</v>
      </c>
      <c r="B357" s="5">
        <f t="shared" si="45"/>
        <v>49461</v>
      </c>
      <c r="C357" s="7">
        <f t="shared" si="50"/>
        <v>51272.548136405698</v>
      </c>
      <c r="D357" s="7">
        <f t="shared" si="53"/>
        <v>2578.0672581568351</v>
      </c>
      <c r="E357" s="14">
        <f t="shared" si="46"/>
        <v>0</v>
      </c>
      <c r="F357" s="7">
        <f t="shared" si="47"/>
        <v>2578.0672581568351</v>
      </c>
      <c r="G357" s="7">
        <f t="shared" si="51"/>
        <v>2321.7045174748068</v>
      </c>
      <c r="H357" s="7">
        <f t="shared" si="52"/>
        <v>256.36274068202846</v>
      </c>
      <c r="I357" s="7">
        <f t="shared" si="48"/>
        <v>48950.843618930892</v>
      </c>
      <c r="J357" s="7">
        <f>SUM($H$18:$H357)</f>
        <v>495493.71139225445</v>
      </c>
    </row>
    <row r="358" spans="1:10" x14ac:dyDescent="0.2">
      <c r="A358" s="8">
        <f t="shared" si="49"/>
        <v>341</v>
      </c>
      <c r="B358" s="5">
        <f t="shared" si="45"/>
        <v>49491</v>
      </c>
      <c r="C358" s="7">
        <f t="shared" si="50"/>
        <v>48950.843618930892</v>
      </c>
      <c r="D358" s="7">
        <f t="shared" si="53"/>
        <v>2578.0672581568351</v>
      </c>
      <c r="E358" s="14">
        <f t="shared" si="46"/>
        <v>0</v>
      </c>
      <c r="F358" s="7">
        <f t="shared" si="47"/>
        <v>2578.0672581568351</v>
      </c>
      <c r="G358" s="7">
        <f t="shared" si="51"/>
        <v>2333.3130400621808</v>
      </c>
      <c r="H358" s="7">
        <f t="shared" si="52"/>
        <v>244.75421809465445</v>
      </c>
      <c r="I358" s="7">
        <f t="shared" si="48"/>
        <v>46617.530578868711</v>
      </c>
      <c r="J358" s="7">
        <f>SUM($H$18:$H358)</f>
        <v>495738.46561034909</v>
      </c>
    </row>
    <row r="359" spans="1:10" x14ac:dyDescent="0.2">
      <c r="A359" s="8">
        <f t="shared" si="49"/>
        <v>342</v>
      </c>
      <c r="B359" s="5">
        <f t="shared" si="45"/>
        <v>49522</v>
      </c>
      <c r="C359" s="7">
        <f t="shared" si="50"/>
        <v>46617.530578868711</v>
      </c>
      <c r="D359" s="7">
        <f t="shared" si="53"/>
        <v>2578.0672581568351</v>
      </c>
      <c r="E359" s="14">
        <f t="shared" si="46"/>
        <v>0</v>
      </c>
      <c r="F359" s="7">
        <f t="shared" si="47"/>
        <v>2578.0672581568351</v>
      </c>
      <c r="G359" s="7">
        <f t="shared" si="51"/>
        <v>2344.9796052624915</v>
      </c>
      <c r="H359" s="7">
        <f t="shared" si="52"/>
        <v>233.08765289434356</v>
      </c>
      <c r="I359" s="7">
        <f t="shared" si="48"/>
        <v>44272.550973606223</v>
      </c>
      <c r="J359" s="7">
        <f>SUM($H$18:$H359)</f>
        <v>495971.5532632434</v>
      </c>
    </row>
    <row r="360" spans="1:10" x14ac:dyDescent="0.2">
      <c r="A360" s="8">
        <f t="shared" si="49"/>
        <v>343</v>
      </c>
      <c r="B360" s="5">
        <f t="shared" si="45"/>
        <v>49553</v>
      </c>
      <c r="C360" s="7">
        <f t="shared" si="50"/>
        <v>44272.550973606223</v>
      </c>
      <c r="D360" s="7">
        <f t="shared" si="53"/>
        <v>2578.0672581568351</v>
      </c>
      <c r="E360" s="14">
        <f t="shared" si="46"/>
        <v>0</v>
      </c>
      <c r="F360" s="7">
        <f t="shared" si="47"/>
        <v>2578.0672581568351</v>
      </c>
      <c r="G360" s="7">
        <f t="shared" si="51"/>
        <v>2356.7045032888041</v>
      </c>
      <c r="H360" s="7">
        <f t="shared" si="52"/>
        <v>221.36275486803109</v>
      </c>
      <c r="I360" s="7">
        <f t="shared" si="48"/>
        <v>41915.846470317418</v>
      </c>
      <c r="J360" s="7">
        <f>SUM($H$18:$H360)</f>
        <v>496192.91601811146</v>
      </c>
    </row>
    <row r="361" spans="1:10" x14ac:dyDescent="0.2">
      <c r="A361" s="8">
        <f t="shared" si="49"/>
        <v>344</v>
      </c>
      <c r="B361" s="5">
        <f t="shared" si="45"/>
        <v>49583</v>
      </c>
      <c r="C361" s="7">
        <f t="shared" si="50"/>
        <v>41915.846470317418</v>
      </c>
      <c r="D361" s="7">
        <f t="shared" si="53"/>
        <v>2578.0672581568351</v>
      </c>
      <c r="E361" s="14">
        <f t="shared" si="46"/>
        <v>0</v>
      </c>
      <c r="F361" s="7">
        <f t="shared" si="47"/>
        <v>2578.0672581568351</v>
      </c>
      <c r="G361" s="7">
        <f t="shared" si="51"/>
        <v>2368.4880258052481</v>
      </c>
      <c r="H361" s="7">
        <f t="shared" si="52"/>
        <v>209.57923235158708</v>
      </c>
      <c r="I361" s="7">
        <f t="shared" si="48"/>
        <v>39547.358444512167</v>
      </c>
      <c r="J361" s="7">
        <f>SUM($H$18:$H361)</f>
        <v>496402.49525046302</v>
      </c>
    </row>
    <row r="362" spans="1:10" x14ac:dyDescent="0.2">
      <c r="A362" s="8">
        <f t="shared" si="49"/>
        <v>345</v>
      </c>
      <c r="B362" s="5">
        <f t="shared" si="45"/>
        <v>49614</v>
      </c>
      <c r="C362" s="7">
        <f t="shared" si="50"/>
        <v>39547.358444512167</v>
      </c>
      <c r="D362" s="7">
        <f t="shared" si="53"/>
        <v>2578.0672581568351</v>
      </c>
      <c r="E362" s="14">
        <f t="shared" si="46"/>
        <v>0</v>
      </c>
      <c r="F362" s="7">
        <f t="shared" si="47"/>
        <v>2578.0672581568351</v>
      </c>
      <c r="G362" s="7">
        <f t="shared" si="51"/>
        <v>2380.3304659342743</v>
      </c>
      <c r="H362" s="7">
        <f t="shared" si="52"/>
        <v>197.73679222256081</v>
      </c>
      <c r="I362" s="7">
        <f t="shared" si="48"/>
        <v>37167.027978577891</v>
      </c>
      <c r="J362" s="7">
        <f>SUM($H$18:$H362)</f>
        <v>496600.23204268556</v>
      </c>
    </row>
    <row r="363" spans="1:10" x14ac:dyDescent="0.2">
      <c r="A363" s="8">
        <f t="shared" si="49"/>
        <v>346</v>
      </c>
      <c r="B363" s="5">
        <f t="shared" si="45"/>
        <v>49644</v>
      </c>
      <c r="C363" s="7">
        <f t="shared" si="50"/>
        <v>37167.027978577891</v>
      </c>
      <c r="D363" s="7">
        <f t="shared" si="53"/>
        <v>2578.0672581568351</v>
      </c>
      <c r="E363" s="14">
        <f t="shared" si="46"/>
        <v>0</v>
      </c>
      <c r="F363" s="7">
        <f t="shared" si="47"/>
        <v>2578.0672581568351</v>
      </c>
      <c r="G363" s="7">
        <f t="shared" si="51"/>
        <v>2392.2321182639457</v>
      </c>
      <c r="H363" s="7">
        <f t="shared" si="52"/>
        <v>185.83513989288943</v>
      </c>
      <c r="I363" s="7">
        <f t="shared" si="48"/>
        <v>34774.795860313949</v>
      </c>
      <c r="J363" s="7">
        <f>SUM($H$18:$H363)</f>
        <v>496786.06718257844</v>
      </c>
    </row>
    <row r="364" spans="1:10" x14ac:dyDescent="0.2">
      <c r="A364" s="8">
        <f t="shared" si="49"/>
        <v>347</v>
      </c>
      <c r="B364" s="5">
        <f t="shared" si="45"/>
        <v>49675</v>
      </c>
      <c r="C364" s="7">
        <f t="shared" si="50"/>
        <v>34774.795860313949</v>
      </c>
      <c r="D364" s="7">
        <f t="shared" si="53"/>
        <v>2578.0672581568351</v>
      </c>
      <c r="E364" s="14">
        <f t="shared" si="46"/>
        <v>0</v>
      </c>
      <c r="F364" s="7">
        <f t="shared" si="47"/>
        <v>2578.0672581568351</v>
      </c>
      <c r="G364" s="7">
        <f t="shared" si="51"/>
        <v>2404.1932788552654</v>
      </c>
      <c r="H364" s="7">
        <f t="shared" si="52"/>
        <v>173.87397930156973</v>
      </c>
      <c r="I364" s="7">
        <f t="shared" si="48"/>
        <v>32370.602581458683</v>
      </c>
      <c r="J364" s="7">
        <f>SUM($H$18:$H364)</f>
        <v>496959.94116187998</v>
      </c>
    </row>
    <row r="365" spans="1:10" x14ac:dyDescent="0.2">
      <c r="A365" s="8">
        <f t="shared" si="49"/>
        <v>348</v>
      </c>
      <c r="B365" s="5">
        <f t="shared" si="45"/>
        <v>49706</v>
      </c>
      <c r="C365" s="7">
        <f t="shared" si="50"/>
        <v>32370.602581458683</v>
      </c>
      <c r="D365" s="7">
        <f t="shared" si="53"/>
        <v>2578.0672581568351</v>
      </c>
      <c r="E365" s="14">
        <f t="shared" si="46"/>
        <v>0</v>
      </c>
      <c r="F365" s="7">
        <f t="shared" si="47"/>
        <v>2578.0672581568351</v>
      </c>
      <c r="G365" s="7">
        <f t="shared" si="51"/>
        <v>2416.2142452495418</v>
      </c>
      <c r="H365" s="7">
        <f t="shared" si="52"/>
        <v>161.85301290729339</v>
      </c>
      <c r="I365" s="7">
        <f t="shared" si="48"/>
        <v>29954.38833620914</v>
      </c>
      <c r="J365" s="7">
        <f>SUM($H$18:$H365)</f>
        <v>497121.7941747873</v>
      </c>
    </row>
    <row r="366" spans="1:10" x14ac:dyDescent="0.2">
      <c r="A366" s="8">
        <f t="shared" si="49"/>
        <v>349</v>
      </c>
      <c r="B366" s="5">
        <f t="shared" si="45"/>
        <v>49735</v>
      </c>
      <c r="C366" s="7">
        <f t="shared" si="50"/>
        <v>29954.38833620914</v>
      </c>
      <c r="D366" s="7">
        <f t="shared" si="53"/>
        <v>2578.0672581568351</v>
      </c>
      <c r="E366" s="14">
        <f t="shared" si="46"/>
        <v>0</v>
      </c>
      <c r="F366" s="7">
        <f t="shared" si="47"/>
        <v>2578.0672581568351</v>
      </c>
      <c r="G366" s="7">
        <f t="shared" si="51"/>
        <v>2428.2953164757896</v>
      </c>
      <c r="H366" s="7">
        <f t="shared" si="52"/>
        <v>149.77194168104569</v>
      </c>
      <c r="I366" s="7">
        <f t="shared" si="48"/>
        <v>27526.093019733351</v>
      </c>
      <c r="J366" s="7">
        <f>SUM($H$18:$H366)</f>
        <v>497271.56611646834</v>
      </c>
    </row>
    <row r="367" spans="1:10" x14ac:dyDescent="0.2">
      <c r="A367" s="8">
        <f t="shared" si="49"/>
        <v>350</v>
      </c>
      <c r="B367" s="5">
        <f t="shared" si="45"/>
        <v>49766</v>
      </c>
      <c r="C367" s="7">
        <f t="shared" si="50"/>
        <v>27526.093019733351</v>
      </c>
      <c r="D367" s="7">
        <f t="shared" si="53"/>
        <v>2578.0672581568351</v>
      </c>
      <c r="E367" s="14">
        <f t="shared" si="46"/>
        <v>0</v>
      </c>
      <c r="F367" s="7">
        <f t="shared" si="47"/>
        <v>2578.0672581568351</v>
      </c>
      <c r="G367" s="7">
        <f t="shared" si="51"/>
        <v>2440.4367930581684</v>
      </c>
      <c r="H367" s="7">
        <f t="shared" si="52"/>
        <v>137.63046509866675</v>
      </c>
      <c r="I367" s="7">
        <f t="shared" si="48"/>
        <v>25085.656226675183</v>
      </c>
      <c r="J367" s="7">
        <f>SUM($H$18:$H367)</f>
        <v>497409.196581567</v>
      </c>
    </row>
    <row r="368" spans="1:10" x14ac:dyDescent="0.2">
      <c r="A368" s="8">
        <f t="shared" si="49"/>
        <v>351</v>
      </c>
      <c r="B368" s="5">
        <f t="shared" si="45"/>
        <v>49796</v>
      </c>
      <c r="C368" s="7">
        <f t="shared" si="50"/>
        <v>25085.656226675183</v>
      </c>
      <c r="D368" s="7">
        <f t="shared" si="53"/>
        <v>2578.0672581568351</v>
      </c>
      <c r="E368" s="14">
        <f t="shared" si="46"/>
        <v>0</v>
      </c>
      <c r="F368" s="7">
        <f t="shared" si="47"/>
        <v>2578.0672581568351</v>
      </c>
      <c r="G368" s="7">
        <f t="shared" si="51"/>
        <v>2452.6389770234591</v>
      </c>
      <c r="H368" s="7">
        <f t="shared" si="52"/>
        <v>125.4282811333759</v>
      </c>
      <c r="I368" s="7">
        <f t="shared" si="48"/>
        <v>22633.017249651723</v>
      </c>
      <c r="J368" s="7">
        <f>SUM($H$18:$H368)</f>
        <v>497534.62486270035</v>
      </c>
    </row>
    <row r="369" spans="1:10" x14ac:dyDescent="0.2">
      <c r="A369" s="8">
        <f t="shared" si="49"/>
        <v>352</v>
      </c>
      <c r="B369" s="5">
        <f t="shared" si="45"/>
        <v>49827</v>
      </c>
      <c r="C369" s="7">
        <f t="shared" si="50"/>
        <v>22633.017249651723</v>
      </c>
      <c r="D369" s="7">
        <f t="shared" si="53"/>
        <v>2578.0672581568351</v>
      </c>
      <c r="E369" s="14">
        <f t="shared" si="46"/>
        <v>0</v>
      </c>
      <c r="F369" s="7">
        <f t="shared" si="47"/>
        <v>2578.0672581568351</v>
      </c>
      <c r="G369" s="7">
        <f t="shared" si="51"/>
        <v>2464.9021719085767</v>
      </c>
      <c r="H369" s="7">
        <f t="shared" si="52"/>
        <v>113.1650862482586</v>
      </c>
      <c r="I369" s="7">
        <f t="shared" si="48"/>
        <v>20168.115077743147</v>
      </c>
      <c r="J369" s="7">
        <f>SUM($H$18:$H369)</f>
        <v>497647.7899489486</v>
      </c>
    </row>
    <row r="370" spans="1:10" x14ac:dyDescent="0.2">
      <c r="A370" s="8">
        <f t="shared" si="49"/>
        <v>353</v>
      </c>
      <c r="B370" s="5">
        <f t="shared" si="45"/>
        <v>49857</v>
      </c>
      <c r="C370" s="7">
        <f t="shared" si="50"/>
        <v>20168.115077743147</v>
      </c>
      <c r="D370" s="7">
        <f t="shared" si="53"/>
        <v>2578.0672581568351</v>
      </c>
      <c r="E370" s="14">
        <f t="shared" si="46"/>
        <v>0</v>
      </c>
      <c r="F370" s="7">
        <f t="shared" si="47"/>
        <v>2578.0672581568351</v>
      </c>
      <c r="G370" s="7">
        <f t="shared" si="51"/>
        <v>2477.2266827681192</v>
      </c>
      <c r="H370" s="7">
        <f t="shared" si="52"/>
        <v>100.84057538871572</v>
      </c>
      <c r="I370" s="7">
        <f t="shared" si="48"/>
        <v>17690.888394975027</v>
      </c>
      <c r="J370" s="7">
        <f>SUM($H$18:$H370)</f>
        <v>497748.63052433729</v>
      </c>
    </row>
    <row r="371" spans="1:10" x14ac:dyDescent="0.2">
      <c r="A371" s="8">
        <f t="shared" si="49"/>
        <v>354</v>
      </c>
      <c r="B371" s="5">
        <f t="shared" si="45"/>
        <v>49888</v>
      </c>
      <c r="C371" s="7">
        <f t="shared" si="50"/>
        <v>17690.888394975027</v>
      </c>
      <c r="D371" s="7">
        <f t="shared" si="53"/>
        <v>2578.0672581568351</v>
      </c>
      <c r="E371" s="14">
        <f t="shared" si="46"/>
        <v>0</v>
      </c>
      <c r="F371" s="7">
        <f t="shared" si="47"/>
        <v>2578.0672581568351</v>
      </c>
      <c r="G371" s="7">
        <f t="shared" si="51"/>
        <v>2489.6128161819602</v>
      </c>
      <c r="H371" s="7">
        <f t="shared" si="52"/>
        <v>88.454441974875124</v>
      </c>
      <c r="I371" s="7">
        <f t="shared" si="48"/>
        <v>15201.275578793067</v>
      </c>
      <c r="J371" s="7">
        <f>SUM($H$18:$H371)</f>
        <v>497837.08496631216</v>
      </c>
    </row>
    <row r="372" spans="1:10" x14ac:dyDescent="0.2">
      <c r="A372" s="8">
        <f t="shared" si="49"/>
        <v>355</v>
      </c>
      <c r="B372" s="5">
        <f t="shared" si="45"/>
        <v>49919</v>
      </c>
      <c r="C372" s="7">
        <f t="shared" si="50"/>
        <v>15201.275578793067</v>
      </c>
      <c r="D372" s="7">
        <f t="shared" si="53"/>
        <v>2578.0672581568351</v>
      </c>
      <c r="E372" s="14">
        <f t="shared" si="46"/>
        <v>0</v>
      </c>
      <c r="F372" s="7">
        <f t="shared" si="47"/>
        <v>2578.0672581568351</v>
      </c>
      <c r="G372" s="7">
        <f t="shared" si="51"/>
        <v>2502.0608802628699</v>
      </c>
      <c r="H372" s="7">
        <f t="shared" si="52"/>
        <v>76.006377893965336</v>
      </c>
      <c r="I372" s="7">
        <f t="shared" si="48"/>
        <v>12699.214698530197</v>
      </c>
      <c r="J372" s="7">
        <f>SUM($H$18:$H372)</f>
        <v>497913.09134420613</v>
      </c>
    </row>
    <row r="373" spans="1:10" x14ac:dyDescent="0.2">
      <c r="A373" s="8">
        <f t="shared" si="49"/>
        <v>356</v>
      </c>
      <c r="B373" s="5">
        <f t="shared" si="45"/>
        <v>49949</v>
      </c>
      <c r="C373" s="7">
        <f t="shared" si="50"/>
        <v>12699.214698530197</v>
      </c>
      <c r="D373" s="7">
        <f t="shared" si="53"/>
        <v>2578.0672581568351</v>
      </c>
      <c r="E373" s="14">
        <f t="shared" si="46"/>
        <v>0</v>
      </c>
      <c r="F373" s="7">
        <f t="shared" si="47"/>
        <v>2578.0672581568351</v>
      </c>
      <c r="G373" s="7">
        <f t="shared" si="51"/>
        <v>2514.5711846641843</v>
      </c>
      <c r="H373" s="7">
        <f t="shared" si="52"/>
        <v>63.496073492650986</v>
      </c>
      <c r="I373" s="7">
        <f t="shared" si="48"/>
        <v>10184.643513866013</v>
      </c>
      <c r="J373" s="7">
        <f>SUM($H$18:$H373)</f>
        <v>497976.58741769876</v>
      </c>
    </row>
    <row r="374" spans="1:10" x14ac:dyDescent="0.2">
      <c r="A374" s="8">
        <f t="shared" si="49"/>
        <v>357</v>
      </c>
      <c r="B374" s="5">
        <f t="shared" si="45"/>
        <v>49980</v>
      </c>
      <c r="C374" s="7">
        <f t="shared" si="50"/>
        <v>10184.643513866013</v>
      </c>
      <c r="D374" s="7">
        <f t="shared" si="53"/>
        <v>2578.0672581568351</v>
      </c>
      <c r="E374" s="14">
        <f t="shared" si="46"/>
        <v>0</v>
      </c>
      <c r="F374" s="7">
        <f t="shared" si="47"/>
        <v>2578.0672581568351</v>
      </c>
      <c r="G374" s="7">
        <f t="shared" si="51"/>
        <v>2527.1440405875051</v>
      </c>
      <c r="H374" s="7">
        <f t="shared" si="52"/>
        <v>50.923217569330063</v>
      </c>
      <c r="I374" s="7">
        <f t="shared" si="48"/>
        <v>7657.4994732785071</v>
      </c>
      <c r="J374" s="7">
        <f>SUM($H$18:$H374)</f>
        <v>498027.51063526806</v>
      </c>
    </row>
    <row r="375" spans="1:10" x14ac:dyDescent="0.2">
      <c r="A375" s="8">
        <f t="shared" si="49"/>
        <v>358</v>
      </c>
      <c r="B375" s="5">
        <f t="shared" si="45"/>
        <v>50010</v>
      </c>
      <c r="C375" s="7">
        <f t="shared" si="50"/>
        <v>7657.4994732785071</v>
      </c>
      <c r="D375" s="7">
        <f t="shared" si="53"/>
        <v>2578.0672581568351</v>
      </c>
      <c r="E375" s="14">
        <f t="shared" si="46"/>
        <v>0</v>
      </c>
      <c r="F375" s="7">
        <f t="shared" si="47"/>
        <v>2578.0672581568351</v>
      </c>
      <c r="G375" s="7">
        <f t="shared" si="51"/>
        <v>2539.7797607904427</v>
      </c>
      <c r="H375" s="7">
        <f t="shared" si="52"/>
        <v>38.287497366392536</v>
      </c>
      <c r="I375" s="7">
        <f t="shared" si="48"/>
        <v>5117.719712488064</v>
      </c>
      <c r="J375" s="7">
        <f>SUM($H$18:$H375)</f>
        <v>498065.79813263443</v>
      </c>
    </row>
    <row r="376" spans="1:10" x14ac:dyDescent="0.2">
      <c r="A376" s="8">
        <f t="shared" si="49"/>
        <v>359</v>
      </c>
      <c r="B376" s="5">
        <f t="shared" si="45"/>
        <v>50041</v>
      </c>
      <c r="C376" s="7">
        <f t="shared" si="50"/>
        <v>5117.719712488064</v>
      </c>
      <c r="D376" s="7">
        <f t="shared" si="53"/>
        <v>2578.0672581568351</v>
      </c>
      <c r="E376" s="14">
        <f t="shared" si="46"/>
        <v>0</v>
      </c>
      <c r="F376" s="7">
        <f t="shared" si="47"/>
        <v>2578.0672581568351</v>
      </c>
      <c r="G376" s="7">
        <f t="shared" si="51"/>
        <v>2552.4786595943947</v>
      </c>
      <c r="H376" s="7">
        <f t="shared" si="52"/>
        <v>25.588598562440321</v>
      </c>
      <c r="I376" s="7">
        <f t="shared" si="48"/>
        <v>2565.2410528936693</v>
      </c>
      <c r="J376" s="7">
        <f>SUM($H$18:$H376)</f>
        <v>498091.38673119689</v>
      </c>
    </row>
    <row r="377" spans="1:10" x14ac:dyDescent="0.2">
      <c r="A377" s="8">
        <f t="shared" si="49"/>
        <v>360</v>
      </c>
      <c r="B377" s="5">
        <f t="shared" si="45"/>
        <v>50072</v>
      </c>
      <c r="C377" s="7">
        <f t="shared" si="50"/>
        <v>2565.2410528936693</v>
      </c>
      <c r="D377" s="7">
        <f t="shared" si="53"/>
        <v>2578.0672581568351</v>
      </c>
      <c r="E377" s="14">
        <f t="shared" si="46"/>
        <v>0</v>
      </c>
      <c r="F377" s="7">
        <f t="shared" si="47"/>
        <v>2565.2410528936693</v>
      </c>
      <c r="G377" s="7">
        <f t="shared" si="51"/>
        <v>2552.4148476292012</v>
      </c>
      <c r="H377" s="7">
        <f t="shared" si="52"/>
        <v>12.826205264468348</v>
      </c>
      <c r="I377" s="7">
        <f t="shared" si="48"/>
        <v>0</v>
      </c>
      <c r="J377" s="7">
        <f>SUM($H$18:$H377)</f>
        <v>498104.21293646138</v>
      </c>
    </row>
    <row r="378" spans="1:10" x14ac:dyDescent="0.2">
      <c r="A378" s="9"/>
      <c r="B378" s="4"/>
      <c r="C378" s="4"/>
      <c r="D378" s="4"/>
      <c r="E378" s="4"/>
      <c r="F378" s="4"/>
      <c r="G378" s="4"/>
      <c r="H378" s="4"/>
      <c r="I378" s="4"/>
      <c r="J378" s="4"/>
    </row>
  </sheetData>
  <sheetProtection selectLockedCells="1"/>
  <mergeCells count="3">
    <mergeCell ref="C12:D12"/>
    <mergeCell ref="B4:D4"/>
    <mergeCell ref="F4:H4"/>
  </mergeCells>
  <phoneticPr fontId="0" type="noConversion"/>
  <conditionalFormatting sqref="A18:E37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37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count="3">
    <dataValidation type="whole" allowBlank="1" showInputMessage="1" showErrorMessage="1" errorTitle="Years" error="Please enter a whole number of years from 1 to 30." sqref="D7">
      <formula1>1</formula1>
      <formula2>30</formula2>
    </dataValidation>
    <dataValidation type="date" operator="greaterThanOrEqual" allowBlank="1" showInputMessage="1" showErrorMessage="1" errorTitle="Date" error="Please enter a valid date greater than or equal to January 1, 1900." sqref="D9 D8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</dataValidations>
  <printOptions horizontalCentered="1"/>
  <pageMargins left="0.75" right="0.5" top="0.5" bottom="0.5" header="0.5" footer="0.5"/>
  <pageSetup scale="80" orientation="landscape" r:id="rId1"/>
  <headerFooter alignWithMargins="0"/>
  <ignoredErrors>
    <ignoredError sqref="F18:F377 I18:I377" evalError="1"/>
    <ignoredError sqref="E18:E377" evalError="1" unlockedFormula="1"/>
    <ignoredError sqref="H5:H9 H19:H31 A360:A377 A18:C18 B19:B31 B32:B359 H18 H32:H359 A19:A31 H360:H400 B360:B377 A32:A359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Loan amortization schedule</dc:title>
  <dc:subject/>
  <dc:creator>Rick Winter</dc:creator>
  <cp:keywords/>
  <dc:description/>
  <cp:lastModifiedBy>Rick Winter</cp:lastModifiedBy>
  <cp:lastPrinted>2004-11-02T21:09:04Z</cp:lastPrinted>
  <dcterms:created xsi:type="dcterms:W3CDTF">2000-08-25T00:46:01Z</dcterms:created>
  <dcterms:modified xsi:type="dcterms:W3CDTF">2013-01-02T21:00:22Z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>en-us</vt:lpwstr>
  </property>
  <property fmtid="{D5CDD505-2E9C-101B-9397-08002B2CF9AE}" pid="3" name="AssetType">
    <vt:lpwstr>TP</vt:lpwstr>
  </property>
  <property fmtid="{D5CDD505-2E9C-101B-9397-08002B2CF9AE}" pid="4" name="BugNumber">
    <vt:lpwstr>490394L</vt:lpwstr>
  </property>
  <property fmtid="{D5CDD505-2E9C-101B-9397-08002B2CF9AE}" pid="5" name="TPInstallLocation">
    <vt:lpwstr>{My Templates}</vt:lpwstr>
  </property>
  <property fmtid="{D5CDD505-2E9C-101B-9397-08002B2CF9AE}" pid="6" name="PrimaryImageGen">
    <vt:lpwstr>1</vt:lpwstr>
  </property>
  <property fmtid="{D5CDD505-2E9C-101B-9397-08002B2CF9AE}" pid="7" name="display_urn:schemas-microsoft-com:office:office#APAuthor">
    <vt:lpwstr>REDMOND\cynvey</vt:lpwstr>
  </property>
  <property fmtid="{D5CDD505-2E9C-101B-9397-08002B2CF9AE}" pid="8" name="APAuthor">
    <vt:lpwstr>191</vt:lpwstr>
  </property>
  <property fmtid="{D5CDD505-2E9C-101B-9397-08002B2CF9AE}" pid="9" name="Milestone">
    <vt:lpwstr>Continuous</vt:lpwstr>
  </property>
  <property fmtid="{D5CDD505-2E9C-101B-9397-08002B2CF9AE}" pid="10" name="TPAppVersion">
    <vt:lpwstr>11</vt:lpwstr>
  </property>
  <property fmtid="{D5CDD505-2E9C-101B-9397-08002B2CF9AE}" pid="11" name="TPCommandLine">
    <vt:lpwstr>{XL} /t {FilePath}</vt:lpwstr>
  </property>
  <property fmtid="{D5CDD505-2E9C-101B-9397-08002B2CF9AE}" pid="12" name="AssetId">
    <vt:lpwstr>TS001019777</vt:lpwstr>
  </property>
  <property fmtid="{D5CDD505-2E9C-101B-9397-08002B2CF9AE}" pid="13" name="IsSearchable">
    <vt:lpwstr>0</vt:lpwstr>
  </property>
  <property fmtid="{D5CDD505-2E9C-101B-9397-08002B2CF9AE}" pid="14" name="NumericId">
    <vt:lpwstr>-1.00000000000000</vt:lpwstr>
  </property>
  <property fmtid="{D5CDD505-2E9C-101B-9397-08002B2CF9AE}" pid="15" name="PublishTargets">
    <vt:lpwstr>OfficeOnline</vt:lpwstr>
  </property>
  <property fmtid="{D5CDD505-2E9C-101B-9397-08002B2CF9AE}" pid="16" name="TPLaunchHelpLinkType">
    <vt:lpwstr>Template</vt:lpwstr>
  </property>
  <property fmtid="{D5CDD505-2E9C-101B-9397-08002B2CF9AE}" pid="17" name="TPFriendlyName">
    <vt:lpwstr>Loan amortization schedule</vt:lpwstr>
  </property>
  <property fmtid="{D5CDD505-2E9C-101B-9397-08002B2CF9AE}" pid="18" name="TimesCloned">
    <vt:lpwstr>1.00000000000000</vt:lpwstr>
  </property>
  <property fmtid="{D5CDD505-2E9C-101B-9397-08002B2CF9AE}" pid="19" name="display_urn:schemas-microsoft-com:office:office#APEditor">
    <vt:lpwstr>REDMOND\v-luannv</vt:lpwstr>
  </property>
  <property fmtid="{D5CDD505-2E9C-101B-9397-08002B2CF9AE}" pid="20" name="APEditor">
    <vt:lpwstr>92</vt:lpwstr>
  </property>
  <property fmtid="{D5CDD505-2E9C-101B-9397-08002B2CF9AE}" pid="21" name="Provider">
    <vt:lpwstr>EY006220130</vt:lpwstr>
  </property>
  <property fmtid="{D5CDD505-2E9C-101B-9397-08002B2CF9AE}" pid="22" name="SourceTitle">
    <vt:lpwstr>Loan amortization schedule</vt:lpwstr>
  </property>
  <property fmtid="{D5CDD505-2E9C-101B-9397-08002B2CF9AE}" pid="23" name="TPApplication">
    <vt:lpwstr>Excel</vt:lpwstr>
  </property>
  <property fmtid="{D5CDD505-2E9C-101B-9397-08002B2CF9AE}" pid="24" name="TPLaunchHelpLink">
    <vt:lpwstr/>
  </property>
  <property fmtid="{D5CDD505-2E9C-101B-9397-08002B2CF9AE}" pid="25" name="OpenTemplate">
    <vt:lpwstr>1</vt:lpwstr>
  </property>
  <property fmtid="{D5CDD505-2E9C-101B-9397-08002B2CF9AE}" pid="26" name="UACurrentWords">
    <vt:lpwstr>0</vt:lpwstr>
  </property>
  <property fmtid="{D5CDD505-2E9C-101B-9397-08002B2CF9AE}" pid="27" name="UALocRecommendation">
    <vt:lpwstr>Localize</vt:lpwstr>
  </property>
  <property fmtid="{D5CDD505-2E9C-101B-9397-08002B2CF9AE}" pid="28" name="Applications">
    <vt:lpwstr>182;#Office XP;#184;#Office 2000;#79;#Template 12;#23;#Microsoft Office Excel 2007;#22;#Excel 2003</vt:lpwstr>
  </property>
  <property fmtid="{D5CDD505-2E9C-101B-9397-08002B2CF9AE}" pid="29" name="TemplateStatus">
    <vt:lpwstr>Complete</vt:lpwstr>
  </property>
  <property fmtid="{D5CDD505-2E9C-101B-9397-08002B2CF9AE}" pid="30" name="ContentTypeId">
    <vt:lpwstr>0x0101006025706CF4CD034688BEBAE97A2E701D020200C3831ACA17D8814887A164412888521E</vt:lpwstr>
  </property>
  <property fmtid="{D5CDD505-2E9C-101B-9397-08002B2CF9AE}" pid="31" name="IsDeleted">
    <vt:lpwstr>0</vt:lpwstr>
  </property>
  <property fmtid="{D5CDD505-2E9C-101B-9397-08002B2CF9AE}" pid="32" name="ShowIn">
    <vt:lpwstr>Show everywhere</vt:lpwstr>
  </property>
  <property fmtid="{D5CDD505-2E9C-101B-9397-08002B2CF9AE}" pid="33" name="UANotes">
    <vt:lpwstr>LEGACY FROM TOW. June 2003 Retrofit_x000d_
XL Batch 2</vt:lpwstr>
  </property>
  <property fmtid="{D5CDD505-2E9C-101B-9397-08002B2CF9AE}" pid="34" name="PublishStatusLookup">
    <vt:lpwstr>264135</vt:lpwstr>
  </property>
  <property fmtid="{D5CDD505-2E9C-101B-9397-08002B2CF9AE}" pid="35" name="TPClientViewer">
    <vt:lpwstr>Microsoft Office Excel</vt:lpwstr>
  </property>
  <property fmtid="{D5CDD505-2E9C-101B-9397-08002B2CF9AE}" pid="36" name="TPComponent">
    <vt:lpwstr>EXCELFiles</vt:lpwstr>
  </property>
  <property fmtid="{D5CDD505-2E9C-101B-9397-08002B2CF9AE}" pid="37" name="TPNamespace">
    <vt:lpwstr>EXCEL</vt:lpwstr>
  </property>
  <property fmtid="{D5CDD505-2E9C-101B-9397-08002B2CF9AE}" pid="38" name="APTrustLevel">
    <vt:lpwstr>1.00000000000000</vt:lpwstr>
  </property>
  <property fmtid="{D5CDD505-2E9C-101B-9397-08002B2CF9AE}" pid="39" name="TrustLevel">
    <vt:lpwstr>Microsoft Managed Content</vt:lpwstr>
  </property>
  <property fmtid="{D5CDD505-2E9C-101B-9397-08002B2CF9AE}" pid="40" name="Content Type">
    <vt:lpwstr>OOFile</vt:lpwstr>
  </property>
  <property fmtid="{D5CDD505-2E9C-101B-9397-08002B2CF9AE}" pid="41" name="AuthoringAssetId">
    <vt:lpwstr>TP001019777</vt:lpwstr>
  </property>
</Properties>
</file>