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5-DONE\Student Data Files\used\"/>
    </mc:Choice>
  </mc:AlternateContent>
  <bookViews>
    <workbookView xWindow="0" yWindow="0" windowWidth="19140" windowHeight="4365"/>
  </bookViews>
  <sheets>
    <sheet name="Expense Details" sheetId="1" r:id="rId1"/>
  </sheets>
  <definedNames>
    <definedName name="Nonutility_Subtotals">'Expense Details'!$B$7:$M$7</definedName>
    <definedName name="Q1Expenses">'Expense Details'!$B$7:$D$7,'Expense Details'!$B$16,'Expense Details'!$C$16,'Expense Details'!$D$16</definedName>
    <definedName name="Q2Expenses">'Expense Details'!$E$7:$G$7,'Expense Details'!$E$16,'Expense Details'!$F$16,'Expense Details'!$G$16</definedName>
    <definedName name="Q3Expenses">'Expense Details'!$H$7:$J$7,'Expense Details'!$H$16,'Expense Details'!$I$16,'Expense Details'!$J$16</definedName>
    <definedName name="Q4Expenses">'Expense Details'!$K$7:$M$7,'Expense Details'!$K$16,'Expense Details'!$L$16,'Expense Details'!$M$16</definedName>
    <definedName name="Total">'Expense Details'!$N$3:$N$15</definedName>
    <definedName name="Utility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S6" i="1"/>
  <c r="Q10" i="1"/>
  <c r="Q9" i="1"/>
  <c r="P10" i="1"/>
  <c r="P9" i="1"/>
  <c r="O10" i="1"/>
  <c r="O9" i="1"/>
  <c r="P6" i="1"/>
  <c r="O6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 l="1"/>
  <c r="N5" i="1"/>
  <c r="M16" i="1" l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4" i="1"/>
  <c r="N3" i="1"/>
</calcChain>
</file>

<file path=xl/sharedStrings.xml><?xml version="1.0" encoding="utf-8"?>
<sst xmlns="http://schemas.openxmlformats.org/spreadsheetml/2006/main" count="44" uniqueCount="44">
  <si>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</si>
  <si>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</si>
  <si>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</si>
  <si>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</si>
  <si>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</si>
  <si>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</si>
  <si>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</si>
  <si>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</si>
  <si>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</si>
  <si>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</si>
  <si>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</si>
  <si>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</si>
  <si>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</si>
  <si>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</si>
  <si>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</si>
  <si>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</si>
  <si>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</si>
  <si>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</si>
  <si>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</si>
  <si>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</si>
  <si>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</si>
  <si>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</si>
  <si>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</si>
  <si>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</si>
  <si>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</si>
  <si>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</si>
  <si>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Miscellaneous</t>
  </si>
  <si>
    <t>2013 Housing Expenses</t>
  </si>
  <si>
    <t>Q2 Expenses</t>
  </si>
  <si>
    <t>Q1 Expenses</t>
  </si>
  <si>
    <t>Q3 Expenses</t>
  </si>
  <si>
    <t>Q4 Expenses</t>
  </si>
  <si>
    <t>Nonutility Subtotals</t>
  </si>
  <si>
    <t>Utility Subtotals</t>
  </si>
  <si>
    <t>Count</t>
  </si>
  <si>
    <t>CountA</t>
  </si>
  <si>
    <t>Average</t>
  </si>
  <si>
    <t>Min</t>
  </si>
  <si>
    <t>Max</t>
  </si>
  <si>
    <t>Electronics</t>
  </si>
  <si>
    <t>Interest</t>
  </si>
  <si>
    <t>Years</t>
  </si>
  <si>
    <t>Loan Amt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</si>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</sst>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1" fontId="0" fillId="0" borderId="0" xfId="0" applyNumberFormat="1"/>
    <xf numFmtId="0" fontId="0" fillId="0" borderId="0" xfId="0" applyNumberFormat="1"/>
    <xf numFmtId="1" fontId="3" fillId="4" borderId="0" xfId="3" applyNumberFormat="1" applyFont="1" applyFill="1"/>
    <xf numFmtId="1" fontId="6" fillId="4" borderId="0" xfId="3" applyNumberFormat="1" applyFont="1" applyFill="1"/>
    <xf numFmtId="1" fontId="7" fillId="5" borderId="0" xfId="0" applyNumberFormat="1" applyFont="1" applyFill="1"/>
    <xf numFmtId="0" fontId="7" fillId="5" borderId="0" xfId="2" applyFont="1" applyFill="1"/>
    <xf numFmtId="1" fontId="7" fillId="5" borderId="0" xfId="2" applyNumberFormat="1" applyFont="1" applyFill="1"/>
    <xf numFmtId="0" fontId="0" fillId="0" borderId="0" xfId="0" applyNumberFormat="1" applyFont="1"/>
    <xf numFmtId="0" fontId="7" fillId="5" borderId="0" xfId="0" applyFont="1" applyFill="1"/>
    <xf numFmtId="1" fontId="0" fillId="0" borderId="0" xfId="0" applyNumberFormat="1" applyFont="1"/>
    <xf numFmtId="10" fontId="0" fillId="0" borderId="0" xfId="0" applyNumberFormat="1"/>
    <xf numFmtId="8" fontId="0" fillId="0" borderId="0" xfId="0" applyNumberForma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2"/>
  <sheetViews>
    <sheetView tabSelected="1" topLeftCell="B1" workbookViewId="0">
      <selection activeCell="S6" sqref="S6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9" ht="23.25" x14ac:dyDescent="0.35">
      <c r="A1" s="3" t="s">
        <v>27</v>
      </c>
    </row>
    <row r="2" spans="1:19" ht="20.100000000000001" customHeight="1" x14ac:dyDescent="0.25">
      <c r="A2" s="4" t="s">
        <v>24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0</v>
      </c>
      <c r="G2" s="5" t="s">
        <v>1</v>
      </c>
      <c r="H2" s="5" t="s">
        <v>2</v>
      </c>
      <c r="I2" s="5" t="s">
        <v>22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  <c r="R2" t="s">
        <v>39</v>
      </c>
    </row>
    <row r="3" spans="1:19" x14ac:dyDescent="0.25">
      <c r="A3" s="1" t="s">
        <v>8</v>
      </c>
      <c r="B3" s="7">
        <v>1200</v>
      </c>
      <c r="C3" s="7">
        <v>1200</v>
      </c>
      <c r="D3" s="7">
        <v>1200</v>
      </c>
      <c r="E3" s="7">
        <v>1200</v>
      </c>
      <c r="F3" s="7">
        <v>1200</v>
      </c>
      <c r="G3" s="7">
        <v>1200</v>
      </c>
      <c r="H3" s="7">
        <v>1200</v>
      </c>
      <c r="I3" s="7">
        <v>1200</v>
      </c>
      <c r="J3" s="7">
        <v>1200</v>
      </c>
      <c r="K3" s="7">
        <v>1200</v>
      </c>
      <c r="L3" s="7">
        <v>1200</v>
      </c>
      <c r="M3" s="7">
        <v>1200</v>
      </c>
      <c r="N3" s="9">
        <f>SUM(B3:M3)</f>
        <v>14400</v>
      </c>
      <c r="R3" t="s">
        <v>40</v>
      </c>
      <c r="S3" s="17">
        <v>7.4999999999999997E-2</v>
      </c>
    </row>
    <row r="4" spans="1:19" x14ac:dyDescent="0.25">
      <c r="A4" s="1" t="s">
        <v>15</v>
      </c>
      <c r="B4" s="7">
        <v>40</v>
      </c>
      <c r="C4" s="7">
        <v>40</v>
      </c>
      <c r="D4" s="7">
        <v>40</v>
      </c>
      <c r="E4" s="7">
        <v>40</v>
      </c>
      <c r="F4" s="7">
        <v>40</v>
      </c>
      <c r="G4" s="7">
        <v>40</v>
      </c>
      <c r="H4" s="7">
        <v>40</v>
      </c>
      <c r="I4" s="7">
        <v>40</v>
      </c>
      <c r="J4" s="7">
        <v>40</v>
      </c>
      <c r="K4" s="7">
        <v>40</v>
      </c>
      <c r="L4" s="7">
        <v>40</v>
      </c>
      <c r="M4" s="7">
        <v>40</v>
      </c>
      <c r="N4" s="9">
        <f>SUM(B4:M4)</f>
        <v>480</v>
      </c>
      <c r="R4" t="s">
        <v>41</v>
      </c>
      <c r="S4">
        <v>2</v>
      </c>
    </row>
    <row r="5" spans="1:19" x14ac:dyDescent="0.25">
      <c r="A5" s="1" t="s">
        <v>14</v>
      </c>
      <c r="B5" s="7">
        <v>500</v>
      </c>
      <c r="C5" s="7"/>
      <c r="D5" s="7"/>
      <c r="L5" s="7"/>
      <c r="M5" s="7"/>
      <c r="N5" s="9">
        <f>SUM(B5:M5)</f>
        <v>500</v>
      </c>
      <c r="O5" t="s">
        <v>34</v>
      </c>
      <c r="P5" t="s">
        <v>35</v>
      </c>
      <c r="R5" t="s">
        <v>42</v>
      </c>
      <c r="S5">
        <v>2500</v>
      </c>
    </row>
    <row r="6" spans="1:19" x14ac:dyDescent="0.25">
      <c r="A6" s="1" t="s">
        <v>26</v>
      </c>
      <c r="B6" s="7">
        <v>400</v>
      </c>
      <c r="C6" s="7">
        <v>100</v>
      </c>
      <c r="D6" s="7">
        <v>200</v>
      </c>
      <c r="E6" s="7"/>
      <c r="F6" s="7">
        <v>100</v>
      </c>
      <c r="G6" s="7">
        <v>100</v>
      </c>
      <c r="H6" s="7">
        <v>300</v>
      </c>
      <c r="I6" s="7">
        <v>200</v>
      </c>
      <c r="J6" s="7"/>
      <c r="K6" s="7">
        <v>100</v>
      </c>
      <c r="L6" s="7"/>
      <c r="M6" s="7">
        <v>100</v>
      </c>
      <c r="N6" s="9">
        <f>SUM(B6:M6)</f>
        <v>1600</v>
      </c>
      <c r="O6">
        <f>COUNT(B6:M6)</f>
        <v>9</v>
      </c>
      <c r="P6">
        <f>COUNTA(A6:M6)</f>
        <v>10</v>
      </c>
      <c r="R6" t="s">
        <v>43</v>
      </c>
      <c r="S6" s="18">
        <f>-PMT(S3/12,S4*12,S5)</f>
        <v>112.49898162906133</v>
      </c>
    </row>
    <row r="7" spans="1:19" x14ac:dyDescent="0.25">
      <c r="A7" s="15" t="s">
        <v>32</v>
      </c>
      <c r="B7" s="11">
        <f>SUM(B3:B6)</f>
        <v>2140</v>
      </c>
      <c r="C7" s="11">
        <f>SUM(C3:C6)</f>
        <v>1340</v>
      </c>
      <c r="D7" s="11">
        <f t="shared" ref="D7:M7" si="0">SUM(D3:D6)</f>
        <v>1440</v>
      </c>
      <c r="E7" s="11">
        <f t="shared" si="0"/>
        <v>1240</v>
      </c>
      <c r="F7" s="11">
        <f t="shared" si="0"/>
        <v>1340</v>
      </c>
      <c r="G7" s="11">
        <f t="shared" si="0"/>
        <v>1340</v>
      </c>
      <c r="H7" s="11">
        <f t="shared" si="0"/>
        <v>1540</v>
      </c>
      <c r="I7" s="11">
        <f t="shared" si="0"/>
        <v>1440</v>
      </c>
      <c r="J7" s="11">
        <f t="shared" si="0"/>
        <v>1240</v>
      </c>
      <c r="K7" s="11">
        <f t="shared" si="0"/>
        <v>1340</v>
      </c>
      <c r="L7" s="11">
        <f t="shared" si="0"/>
        <v>1240</v>
      </c>
      <c r="M7" s="11">
        <f t="shared" si="0"/>
        <v>1340</v>
      </c>
      <c r="N7" s="9">
        <f>SUM(B7:M7)</f>
        <v>16980</v>
      </c>
    </row>
    <row r="8" spans="1:19" x14ac:dyDescent="0.25">
      <c r="A8" s="1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  <c r="O8" t="s">
        <v>36</v>
      </c>
      <c r="P8" t="s">
        <v>37</v>
      </c>
      <c r="Q8" t="s">
        <v>38</v>
      </c>
    </row>
    <row r="9" spans="1:19" x14ac:dyDescent="0.25">
      <c r="A9" s="2" t="s">
        <v>9</v>
      </c>
      <c r="B9">
        <v>180</v>
      </c>
      <c r="C9">
        <v>180</v>
      </c>
      <c r="D9">
        <v>180</v>
      </c>
      <c r="E9">
        <v>150</v>
      </c>
      <c r="F9">
        <v>150</v>
      </c>
      <c r="G9">
        <v>180</v>
      </c>
      <c r="H9">
        <v>220</v>
      </c>
      <c r="I9">
        <v>230</v>
      </c>
      <c r="J9">
        <v>160</v>
      </c>
      <c r="K9">
        <v>150</v>
      </c>
      <c r="L9">
        <v>160</v>
      </c>
      <c r="M9">
        <v>170</v>
      </c>
      <c r="N9" s="9">
        <f t="shared" ref="N9:N15" si="1">SUM(B9:M9)</f>
        <v>2110</v>
      </c>
      <c r="O9">
        <f>AVERAGE(B9:M9)</f>
        <v>175.83333333333334</v>
      </c>
      <c r="P9">
        <f>MIN(B9:M9)</f>
        <v>150</v>
      </c>
      <c r="Q9">
        <f>MAX(B9:M9)</f>
        <v>230</v>
      </c>
    </row>
    <row r="10" spans="1:19" x14ac:dyDescent="0.25">
      <c r="A10" s="2" t="s">
        <v>10</v>
      </c>
      <c r="B10">
        <v>120</v>
      </c>
      <c r="C10">
        <v>120</v>
      </c>
      <c r="D10">
        <v>110</v>
      </c>
      <c r="E10">
        <v>90</v>
      </c>
      <c r="F10">
        <v>80</v>
      </c>
      <c r="G10">
        <v>70</v>
      </c>
      <c r="H10">
        <v>70</v>
      </c>
      <c r="I10">
        <v>70</v>
      </c>
      <c r="J10">
        <v>80</v>
      </c>
      <c r="K10">
        <v>90</v>
      </c>
      <c r="L10">
        <v>100</v>
      </c>
      <c r="M10">
        <v>120</v>
      </c>
      <c r="N10" s="9">
        <f t="shared" si="1"/>
        <v>1120</v>
      </c>
      <c r="O10">
        <f>AVERAGE(B10:M10)</f>
        <v>93.333333333333329</v>
      </c>
      <c r="P10">
        <f>MIN(B10:M10)</f>
        <v>70</v>
      </c>
      <c r="Q10">
        <f>MAX(B10:M10)</f>
        <v>120</v>
      </c>
    </row>
    <row r="11" spans="1:19" x14ac:dyDescent="0.25">
      <c r="A11" s="2" t="s">
        <v>11</v>
      </c>
      <c r="B11">
        <v>35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35</v>
      </c>
      <c r="M11">
        <v>35</v>
      </c>
      <c r="N11" s="9">
        <f t="shared" si="1"/>
        <v>420</v>
      </c>
    </row>
    <row r="12" spans="1:19" x14ac:dyDescent="0.25">
      <c r="A12" s="2" t="s">
        <v>23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9">
        <f t="shared" si="1"/>
        <v>600</v>
      </c>
    </row>
    <row r="13" spans="1:19" x14ac:dyDescent="0.25">
      <c r="A13" s="2" t="s">
        <v>12</v>
      </c>
      <c r="B13">
        <v>50</v>
      </c>
      <c r="C13">
        <v>50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50</v>
      </c>
      <c r="J13">
        <v>50</v>
      </c>
      <c r="K13">
        <v>50</v>
      </c>
      <c r="L13">
        <v>50</v>
      </c>
      <c r="M13">
        <v>50</v>
      </c>
      <c r="N13" s="9">
        <f t="shared" si="1"/>
        <v>600</v>
      </c>
    </row>
    <row r="14" spans="1:19" x14ac:dyDescent="0.25">
      <c r="A14" s="2" t="s">
        <v>25</v>
      </c>
      <c r="B14">
        <v>65</v>
      </c>
      <c r="C14">
        <v>65</v>
      </c>
      <c r="D14">
        <v>65</v>
      </c>
      <c r="E14">
        <v>65</v>
      </c>
      <c r="F14">
        <v>65</v>
      </c>
      <c r="G14">
        <v>65</v>
      </c>
      <c r="H14">
        <v>65</v>
      </c>
      <c r="I14">
        <v>65</v>
      </c>
      <c r="J14">
        <v>65</v>
      </c>
      <c r="K14">
        <v>65</v>
      </c>
      <c r="L14">
        <v>65</v>
      </c>
      <c r="M14">
        <v>65</v>
      </c>
      <c r="N14" s="9">
        <f t="shared" si="1"/>
        <v>780</v>
      </c>
    </row>
    <row r="15" spans="1:19" x14ac:dyDescent="0.25">
      <c r="A15" s="2" t="s">
        <v>13</v>
      </c>
      <c r="B15">
        <v>135</v>
      </c>
      <c r="C15">
        <v>135</v>
      </c>
      <c r="D15">
        <v>135</v>
      </c>
      <c r="E15">
        <v>135</v>
      </c>
      <c r="F15">
        <v>135</v>
      </c>
      <c r="G15">
        <v>135</v>
      </c>
      <c r="H15">
        <v>135</v>
      </c>
      <c r="I15">
        <v>135</v>
      </c>
      <c r="J15">
        <v>135</v>
      </c>
      <c r="K15">
        <v>135</v>
      </c>
      <c r="L15">
        <v>135</v>
      </c>
      <c r="M15">
        <v>135</v>
      </c>
      <c r="N15" s="9">
        <f t="shared" si="1"/>
        <v>1620</v>
      </c>
    </row>
    <row r="16" spans="1:19" ht="20.100000000000001" customHeight="1" x14ac:dyDescent="0.25">
      <c r="A16" s="12" t="s">
        <v>33</v>
      </c>
      <c r="B16" s="13">
        <f>SUM(B9:B15)</f>
        <v>635</v>
      </c>
      <c r="C16" s="13">
        <f t="shared" ref="C16:M16" si="2">SUM(C9:C15)</f>
        <v>635</v>
      </c>
      <c r="D16" s="13">
        <f t="shared" si="2"/>
        <v>625</v>
      </c>
      <c r="E16" s="13">
        <f t="shared" si="2"/>
        <v>575</v>
      </c>
      <c r="F16" s="13">
        <f t="shared" si="2"/>
        <v>565</v>
      </c>
      <c r="G16" s="13">
        <f t="shared" si="2"/>
        <v>585</v>
      </c>
      <c r="H16" s="13">
        <f t="shared" si="2"/>
        <v>625</v>
      </c>
      <c r="I16" s="13">
        <f t="shared" si="2"/>
        <v>635</v>
      </c>
      <c r="J16" s="13">
        <f t="shared" si="2"/>
        <v>575</v>
      </c>
      <c r="K16" s="13">
        <f t="shared" si="2"/>
        <v>575</v>
      </c>
      <c r="L16" s="13">
        <f t="shared" si="2"/>
        <v>595</v>
      </c>
      <c r="M16" s="13">
        <f t="shared" si="2"/>
        <v>625</v>
      </c>
      <c r="N16" s="9"/>
    </row>
    <row r="17" spans="1:14" ht="20.100000000000001" customHeight="1" x14ac:dyDescent="0.25">
      <c r="A17" s="6" t="s">
        <v>17</v>
      </c>
      <c r="B17" s="10">
        <f>SUBTOTAL(9,B7,B16)</f>
        <v>2775</v>
      </c>
      <c r="C17" s="10">
        <f t="shared" ref="C17:M17" si="3">SUBTOTAL(9,C7,C16)</f>
        <v>1975</v>
      </c>
      <c r="D17" s="10">
        <f t="shared" si="3"/>
        <v>2065</v>
      </c>
      <c r="E17" s="10">
        <f t="shared" si="3"/>
        <v>1815</v>
      </c>
      <c r="F17" s="10">
        <f t="shared" si="3"/>
        <v>1905</v>
      </c>
      <c r="G17" s="10">
        <f t="shared" si="3"/>
        <v>1925</v>
      </c>
      <c r="H17" s="10">
        <f t="shared" si="3"/>
        <v>2165</v>
      </c>
      <c r="I17" s="10">
        <f t="shared" si="3"/>
        <v>2075</v>
      </c>
      <c r="J17" s="10">
        <f t="shared" si="3"/>
        <v>1815</v>
      </c>
      <c r="K17" s="10">
        <f t="shared" si="3"/>
        <v>1915</v>
      </c>
      <c r="L17" s="10">
        <f t="shared" si="3"/>
        <v>1835</v>
      </c>
      <c r="M17" s="10">
        <f t="shared" si="3"/>
        <v>1965</v>
      </c>
      <c r="N17" s="9">
        <f>SUBTOTAL(9,Nonutility_Subtotals,Utility_Subtotals)</f>
        <v>24230</v>
      </c>
    </row>
    <row r="18" spans="1:14" x14ac:dyDescent="0.25">
      <c r="A18" s="8"/>
      <c r="B18" s="8"/>
      <c r="C18" s="14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</row>
    <row r="19" spans="1:14" x14ac:dyDescent="0.25">
      <c r="A19" s="8" t="s">
        <v>29</v>
      </c>
      <c r="B19" s="7">
        <f>SUBTOTAL(9,Q1Expenses)</f>
        <v>6815</v>
      </c>
      <c r="C19" s="16"/>
      <c r="E19" s="8"/>
      <c r="F19" s="8"/>
      <c r="G19" s="8"/>
      <c r="H19" s="14"/>
      <c r="I19" s="1"/>
      <c r="J19" s="1"/>
      <c r="K19" s="1"/>
      <c r="L19" s="1"/>
      <c r="M19" s="14"/>
      <c r="N19" s="14"/>
    </row>
    <row r="20" spans="1:14" x14ac:dyDescent="0.25">
      <c r="A20" t="s">
        <v>28</v>
      </c>
      <c r="B20" s="7">
        <f>SUBTOTAL(9,Q2Expenses)</f>
        <v>5645</v>
      </c>
      <c r="C20" s="1"/>
      <c r="D20" s="7"/>
      <c r="H20" s="1"/>
      <c r="I20" s="1"/>
      <c r="J20" s="1"/>
      <c r="K20" s="1"/>
      <c r="L20" s="1"/>
      <c r="M20" s="1"/>
      <c r="N20" s="1"/>
    </row>
    <row r="21" spans="1:14" x14ac:dyDescent="0.25">
      <c r="A21" t="s">
        <v>30</v>
      </c>
      <c r="B21" s="7">
        <f>SUBTOTAL(9,Q3Expenses)</f>
        <v>6055</v>
      </c>
      <c r="C21" s="1"/>
      <c r="H21" s="1"/>
      <c r="I21" s="1"/>
      <c r="J21" s="1"/>
      <c r="K21" s="1"/>
      <c r="L21" s="1"/>
      <c r="M21" s="1"/>
      <c r="N21" s="1"/>
    </row>
    <row r="22" spans="1:14" x14ac:dyDescent="0.25">
      <c r="A22" t="s">
        <v>31</v>
      </c>
      <c r="B22" s="7">
        <f>SUBTOTAL(9,Q4Expenses)</f>
        <v>5715</v>
      </c>
      <c r="C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Expense Details</vt:lpstr>
      <vt:lpstr>Nonutility_Subtotals</vt:lpstr>
      <vt:lpstr>Q1Expenses</vt:lpstr>
      <vt:lpstr>Q2Expenses</vt:lpstr>
      <vt:lpstr>Q3Expenses</vt:lpstr>
      <vt:lpstr>Q4Expenses</vt:lpstr>
      <vt:lpstr>Total</vt:lpstr>
      <vt:lpstr>Utility_Subtotals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2013-02-25T02:02:34Z</dcterms:modified>
</cp:coreProperties>
</file>